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jnica\Desktop\elektronska sjednica šo\Novi saziv\24. sjednica ŠO\"/>
    </mc:Choice>
  </mc:AlternateContent>
  <bookViews>
    <workbookView xWindow="-105" yWindow="-105" windowWidth="23250" windowHeight="12570" tabRatio="735" activeTab="5"/>
  </bookViews>
  <sheets>
    <sheet name="SAŽETAK u EUR" sheetId="9" r:id="rId1"/>
    <sheet name="SAŽETAK u HRK" sheetId="1" r:id="rId2"/>
    <sheet name=" Račun prihoda i rashoda u  EUR" sheetId="10" r:id="rId3"/>
    <sheet name="Rash.prema funkc.klas. u EUR" sheetId="11" r:id="rId4"/>
    <sheet name="Račun financiranja u EUR" sheetId="12" r:id="rId5"/>
    <sheet name=" POSEBNI DIO u EUR" sheetId="14" r:id="rId6"/>
  </sheets>
  <definedNames>
    <definedName name="_xlnm.Print_Area" localSheetId="2">' Račun prihoda i rashoda u  EUR'!$A$1:$L$49</definedName>
    <definedName name="_xlnm.Print_Area" localSheetId="3">'Rash.prema funkc.klas. u EUR'!$A$1:$H$19</definedName>
    <definedName name="_xlnm.Print_Area" localSheetId="0">'SAŽETAK u EUR'!$A$1:$M$42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4" l="1"/>
  <c r="J24" i="14"/>
  <c r="J31" i="14"/>
  <c r="J35" i="14"/>
  <c r="J37" i="14"/>
  <c r="J40" i="14"/>
  <c r="J42" i="14"/>
  <c r="J19" i="14"/>
  <c r="J15" i="14"/>
  <c r="F11" i="11"/>
  <c r="F10" i="11" s="1"/>
  <c r="J45" i="10"/>
  <c r="J44" i="10" s="1"/>
  <c r="J39" i="10"/>
  <c r="J34" i="10"/>
  <c r="J31" i="10"/>
  <c r="J23" i="10"/>
  <c r="J22" i="10" s="1"/>
  <c r="J20" i="10"/>
  <c r="J18" i="10"/>
  <c r="J16" i="10"/>
  <c r="J14" i="10"/>
  <c r="J11" i="10"/>
  <c r="J30" i="10" l="1"/>
  <c r="J10" i="10"/>
  <c r="E11" i="11"/>
  <c r="E10" i="11" s="1"/>
  <c r="I45" i="10"/>
  <c r="I44" i="10" s="1"/>
  <c r="I39" i="10"/>
  <c r="I34" i="10"/>
  <c r="I30" i="10" s="1"/>
  <c r="I31" i="10"/>
  <c r="I24" i="14"/>
  <c r="I42" i="14"/>
  <c r="I40" i="14"/>
  <c r="I37" i="14"/>
  <c r="I35" i="14"/>
  <c r="I31" i="14"/>
  <c r="I19" i="14"/>
  <c r="I15" i="14"/>
  <c r="I9" i="14"/>
  <c r="I23" i="10"/>
  <c r="I22" i="10"/>
  <c r="I20" i="10"/>
  <c r="I18" i="10"/>
  <c r="I16" i="10"/>
  <c r="I14" i="10"/>
  <c r="I11" i="10"/>
  <c r="I10" i="10" l="1"/>
  <c r="H18" i="10"/>
  <c r="C11" i="11" l="1"/>
  <c r="C10" i="11" s="1"/>
  <c r="D11" i="11"/>
  <c r="D10" i="11" s="1"/>
  <c r="G11" i="11"/>
  <c r="G10" i="11" s="1"/>
  <c r="H11" i="11"/>
  <c r="H10" i="11" s="1"/>
  <c r="B11" i="11"/>
  <c r="B10" i="11" s="1"/>
  <c r="G31" i="10" l="1"/>
  <c r="H31" i="10"/>
  <c r="K31" i="10"/>
  <c r="L31" i="10"/>
  <c r="F31" i="10"/>
  <c r="G45" i="10"/>
  <c r="G44" i="10" s="1"/>
  <c r="H45" i="10"/>
  <c r="H44" i="10" s="1"/>
  <c r="K45" i="10"/>
  <c r="K44" i="10" s="1"/>
  <c r="L45" i="10"/>
  <c r="L44" i="10" s="1"/>
  <c r="F45" i="10"/>
  <c r="F44" i="10" s="1"/>
  <c r="G39" i="10"/>
  <c r="H39" i="10"/>
  <c r="K39" i="10"/>
  <c r="L39" i="10"/>
  <c r="F39" i="10"/>
  <c r="G34" i="10"/>
  <c r="H34" i="10"/>
  <c r="K34" i="10"/>
  <c r="L34" i="10"/>
  <c r="F34" i="10"/>
  <c r="G23" i="10"/>
  <c r="G22" i="10" s="1"/>
  <c r="H23" i="10"/>
  <c r="H22" i="10" s="1"/>
  <c r="K23" i="10"/>
  <c r="K22" i="10" s="1"/>
  <c r="L23" i="10"/>
  <c r="L22" i="10" s="1"/>
  <c r="F23" i="10"/>
  <c r="F22" i="10" s="1"/>
  <c r="G20" i="10"/>
  <c r="H20" i="10"/>
  <c r="K20" i="10"/>
  <c r="L20" i="10"/>
  <c r="F20" i="10"/>
  <c r="G18" i="10"/>
  <c r="K18" i="10"/>
  <c r="L18" i="10"/>
  <c r="F18" i="10"/>
  <c r="G16" i="10"/>
  <c r="H16" i="10"/>
  <c r="K16" i="10"/>
  <c r="L16" i="10"/>
  <c r="F16" i="10"/>
  <c r="G14" i="10"/>
  <c r="H14" i="10"/>
  <c r="K14" i="10"/>
  <c r="L14" i="10"/>
  <c r="F14" i="10"/>
  <c r="G11" i="10"/>
  <c r="H11" i="10"/>
  <c r="H10" i="10" s="1"/>
  <c r="K11" i="10"/>
  <c r="L11" i="10"/>
  <c r="F11" i="10"/>
  <c r="G42" i="14"/>
  <c r="H42" i="14"/>
  <c r="K42" i="14"/>
  <c r="L42" i="14"/>
  <c r="F42" i="14"/>
  <c r="G40" i="14"/>
  <c r="H40" i="14"/>
  <c r="K40" i="14"/>
  <c r="L40" i="14"/>
  <c r="F40" i="14"/>
  <c r="G37" i="14"/>
  <c r="H37" i="14"/>
  <c r="K37" i="14"/>
  <c r="L37" i="14"/>
  <c r="F37" i="14"/>
  <c r="G35" i="14"/>
  <c r="H35" i="14"/>
  <c r="K35" i="14"/>
  <c r="L35" i="14"/>
  <c r="F35" i="14"/>
  <c r="G31" i="14"/>
  <c r="H31" i="14"/>
  <c r="K31" i="14"/>
  <c r="L31" i="14"/>
  <c r="F31" i="14"/>
  <c r="G24" i="14"/>
  <c r="H24" i="14"/>
  <c r="K24" i="14"/>
  <c r="L24" i="14"/>
  <c r="F24" i="14"/>
  <c r="G19" i="14"/>
  <c r="H19" i="14"/>
  <c r="K19" i="14"/>
  <c r="L19" i="14"/>
  <c r="F19" i="14"/>
  <c r="G15" i="14"/>
  <c r="H15" i="14"/>
  <c r="K15" i="14"/>
  <c r="L15" i="14"/>
  <c r="F15" i="14"/>
  <c r="G9" i="14"/>
  <c r="H9" i="14"/>
  <c r="K9" i="14"/>
  <c r="L9" i="14"/>
  <c r="F9" i="14"/>
  <c r="K30" i="10" l="1"/>
  <c r="L10" i="10"/>
  <c r="H30" i="10"/>
  <c r="L30" i="10"/>
  <c r="K10" i="10"/>
  <c r="F30" i="10"/>
  <c r="G30" i="10"/>
  <c r="F10" i="10"/>
  <c r="G10" i="10"/>
  <c r="H21" i="9"/>
  <c r="G21" i="9"/>
  <c r="H20" i="9"/>
  <c r="G20" i="9"/>
  <c r="L14" i="9"/>
  <c r="K14" i="9"/>
  <c r="L13" i="9"/>
  <c r="K13" i="9"/>
  <c r="H13" i="9"/>
  <c r="G13" i="9"/>
  <c r="F26" i="9"/>
  <c r="F21" i="9"/>
  <c r="F20" i="9"/>
</calcChain>
</file>

<file path=xl/sharedStrings.xml><?xml version="1.0" encoding="utf-8"?>
<sst xmlns="http://schemas.openxmlformats.org/spreadsheetml/2006/main" count="254" uniqueCount="106">
  <si>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</si>
  <si>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</si>
  <si>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</si>
  <si>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</si>
  <si>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</si>
  <si>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</si>
  <si>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</si>
  <si>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</si>
  <si>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</si>
  <si>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</si>
  <si>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</si>
  <si>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</si>
  <si>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</si>
  <si>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</si>
  <si>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</si>
  <si>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</si>
  <si>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</si>
  <si>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</si>
  <si>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</si>
  <si>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</si>
  <si>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</si>
  <si>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</si>
  <si>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</si>
  <si>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</si>
  <si>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</si>
  <si>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</si>
  <si>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</si>
  <si>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</si>
  <si>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</si>
  <si>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</si>
  <si>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</si>
  <si>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</si>
  <si>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</si>
  <si>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</si>
  <si>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</si>
  <si>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</si>
  <si>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</si>
  <si>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</si>
  <si>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</si>
  <si>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</si>
  <si>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</si>
  <si>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</si>
  <si>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</si>
  <si>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</si>
  <si>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</si>
  <si>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</si>
  <si>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</si>
  <si>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</si>
  <si>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</si>
  <si>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</si>
  <si>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</si>
  <si>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</si>
  <si>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t>Naziv</t>
  </si>
  <si>
    <t>Prihodi za posebne namjene</t>
  </si>
  <si>
    <t>Financijski rashodi</t>
  </si>
  <si>
    <t>Konto</t>
  </si>
  <si>
    <t>Izvršenje 2021. HRK</t>
  </si>
  <si>
    <t>Donacije</t>
  </si>
  <si>
    <t xml:space="preserve">ras funkcijski </t>
  </si>
  <si>
    <t>Prihodi po posebnim propisima</t>
  </si>
  <si>
    <t>Plan 2022. HRK</t>
  </si>
  <si>
    <t>Plan za 2023. HRK</t>
  </si>
  <si>
    <t>Projekcija 
za 2024. HRK</t>
  </si>
  <si>
    <t>Projekcija 
za 2025. HRK</t>
  </si>
  <si>
    <t>09 Obrazovanje</t>
  </si>
  <si>
    <t>0912 Osnovno obrazovanje</t>
  </si>
  <si>
    <t xml:space="preserve">096 Dodatne usluge u obrazovanju </t>
  </si>
  <si>
    <t>Pomoći</t>
  </si>
  <si>
    <t>Prihodi od imovine</t>
  </si>
  <si>
    <t>Prihodi od prodaje proizvoda i robe te pruženih usluga i prihodi od donacija</t>
  </si>
  <si>
    <t>Prihodi od upravnih i administrativnih pristojbi,
pristojbi po posebnim propisima i naknada</t>
  </si>
  <si>
    <t>PROGRAM</t>
  </si>
  <si>
    <t>AKTIVNOST</t>
  </si>
  <si>
    <t>Programi školstva</t>
  </si>
  <si>
    <t xml:space="preserve">Donacije </t>
  </si>
  <si>
    <t xml:space="preserve">Pomoći  </t>
  </si>
  <si>
    <t>Rashodi za nabavu proizvedene dugotrajne im.</t>
  </si>
  <si>
    <t>VIŠAK / MANJAK + NETO FINANCIRANJE + PRENESENI REZULTAT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</si>
  <si>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Calibri"/>
        <family val="2"/>
        <charset val="238"/>
        <scheme val="minor"/>
      </rPr>
      <t>u kunama i u eurima</t>
    </r>
    <r>
      <rPr>
        <b/>
        <i/>
        <sz val="9"/>
        <color indexed="8"/>
        <rFont val="Calibri"/>
        <family val="2"/>
        <charset val="238"/>
        <scheme val="minor"/>
      </rPr>
      <t>.</t>
    </r>
  </si>
  <si>
    <t>Materijalni i financijski rashodi</t>
  </si>
  <si>
    <t>1024A102401</t>
  </si>
  <si>
    <t>1035A103512</t>
  </si>
  <si>
    <t>Osnovne škole-rashodi za plaće i ostala materijalna prava</t>
  </si>
  <si>
    <t>1035A103502</t>
  </si>
  <si>
    <t>Vlastiti izvori</t>
  </si>
  <si>
    <t>Rezultat poslovanja</t>
  </si>
  <si>
    <t>Izvršenje 2021. EUR</t>
  </si>
  <si>
    <t>Plan 2022. EUR</t>
  </si>
  <si>
    <t>Plan za 2023. EUR</t>
  </si>
  <si>
    <t>Projekcija 
za 2024. EUR</t>
  </si>
  <si>
    <t>Projekcija 
za 2025. EUR</t>
  </si>
  <si>
    <t>Razred/
skupina</t>
  </si>
  <si>
    <t>PREDSJEDNIK ŠO</t>
  </si>
  <si>
    <t>Vjeran Vidović, prof.</t>
  </si>
  <si>
    <t>I. izmjena FP za 2023.</t>
  </si>
  <si>
    <t>KLASA: 400-02/23-01/02</t>
  </si>
  <si>
    <t>II. izmjena FP za 2023.</t>
  </si>
  <si>
    <t>I. izmjena FP za 2023. HRK</t>
  </si>
  <si>
    <t>II. izmjena FP za 2023. HRK</t>
  </si>
  <si>
    <t>I. izmjena FP za 2023. EUR</t>
  </si>
  <si>
    <t>II. izmjena FP za 2023. EUR</t>
  </si>
  <si>
    <t>URBROJ: 2109-50-23-03</t>
  </si>
  <si>
    <t>Čakovec, 02.11.2023.</t>
  </si>
  <si>
    <t>Napomena: Ako se usvojeni Prijedlog II. izmjene financijskog plana za 2023. i projekcija za 2024. i 2025. godinu ne mijenja, isti automatizmom postaje II. izmjena financijskog plan za 2023. i projekcije za 2024. i 2025. godinu.</t>
  </si>
  <si>
    <t xml:space="preserve">Napomena: Ako se usvojeni Prijedlog II. izmjene financijskog plana za 2023. i projekcija za 2024. i 2025. godinu ne mijenja, isti automatizmom postaje II. izmjena financijskog plan za 2023. i projekcije za 2024. i 2025. </t>
  </si>
  <si>
    <t xml:space="preserve">II. IZMJENA FINANCIJSKOG PLANA UMJETNIČKE ŠKOLE MIROSLAV MAGDALENIĆ ČAKOVEC
ZA 2023. I PROJEKCIJA ZA 2024. I 2025.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</si>
</sst>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9"/>
      <color indexed="8"/>
      <name val="Calibri"/>
      <family val="2"/>
      <charset val="238"/>
      <scheme val="minor"/>
    </font>
    <font>
      <b/>
      <i/>
      <u/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3" fontId="9" fillId="6" borderId="4" xfId="0" applyNumberFormat="1" applyFont="1" applyFill="1" applyBorder="1" applyAlignment="1">
      <alignment horizontal="right"/>
    </xf>
    <xf numFmtId="3" fontId="9" fillId="6" borderId="3" xfId="0" applyNumberFormat="1" applyFont="1" applyFill="1" applyBorder="1" applyAlignment="1">
      <alignment horizontal="right"/>
    </xf>
    <xf numFmtId="3" fontId="9" fillId="6" borderId="3" xfId="0" applyNumberFormat="1" applyFont="1" applyFill="1" applyBorder="1" applyAlignment="1">
      <alignment horizontal="right" wrapText="1"/>
    </xf>
    <xf numFmtId="0" fontId="10" fillId="2" borderId="3" xfId="0" quotePrefix="1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 wrapText="1" indent="1"/>
    </xf>
    <xf numFmtId="0" fontId="9" fillId="6" borderId="4" xfId="0" applyFont="1" applyFill="1" applyBorder="1" applyAlignment="1">
      <alignment horizontal="left" vertical="center" wrapText="1" indent="1"/>
    </xf>
    <xf numFmtId="0" fontId="4" fillId="0" borderId="0" xfId="0" applyFont="1"/>
    <xf numFmtId="0" fontId="1" fillId="0" borderId="0" xfId="0" applyFont="1"/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/>
    <xf numFmtId="4" fontId="2" fillId="0" borderId="0" xfId="0" applyNumberFormat="1" applyFont="1" applyAlignment="1">
      <alignment horizontal="center" vertical="center" wrapText="1"/>
    </xf>
    <xf numFmtId="4" fontId="0" fillId="0" borderId="0" xfId="0" applyNumberFormat="1"/>
    <xf numFmtId="4" fontId="9" fillId="2" borderId="3" xfId="0" applyNumberFormat="1" applyFont="1" applyFill="1" applyBorder="1" applyAlignment="1">
      <alignment horizontal="right"/>
    </xf>
    <xf numFmtId="4" fontId="9" fillId="6" borderId="3" xfId="0" applyNumberFormat="1" applyFont="1" applyFill="1" applyBorder="1" applyAlignment="1">
      <alignment horizontal="right"/>
    </xf>
    <xf numFmtId="4" fontId="7" fillId="7" borderId="3" xfId="0" applyNumberFormat="1" applyFont="1" applyFill="1" applyBorder="1" applyAlignment="1">
      <alignment horizontal="right"/>
    </xf>
    <xf numFmtId="4" fontId="7" fillId="3" borderId="3" xfId="0" applyNumberFormat="1" applyFont="1" applyFill="1" applyBorder="1" applyAlignment="1">
      <alignment horizontal="right"/>
    </xf>
    <xf numFmtId="4" fontId="9" fillId="2" borderId="4" xfId="0" applyNumberFormat="1" applyFont="1" applyFill="1" applyBorder="1" applyAlignment="1">
      <alignment horizontal="right"/>
    </xf>
    <xf numFmtId="4" fontId="9" fillId="0" borderId="4" xfId="0" applyNumberFormat="1" applyFont="1" applyFill="1" applyBorder="1" applyAlignment="1">
      <alignment horizontal="right"/>
    </xf>
    <xf numFmtId="4" fontId="7" fillId="5" borderId="3" xfId="0" applyNumberFormat="1" applyFont="1" applyFill="1" applyBorder="1" applyAlignment="1">
      <alignment horizontal="right"/>
    </xf>
    <xf numFmtId="4" fontId="9" fillId="0" borderId="3" xfId="0" applyNumberFormat="1" applyFont="1" applyFill="1" applyBorder="1" applyAlignment="1">
      <alignment horizontal="right"/>
    </xf>
    <xf numFmtId="0" fontId="0" fillId="0" borderId="0" xfId="0" applyFont="1"/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3" fillId="0" borderId="5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left" wrapText="1"/>
    </xf>
    <xf numFmtId="0" fontId="7" fillId="0" borderId="2" xfId="0" quotePrefix="1" applyFont="1" applyBorder="1" applyAlignment="1">
      <alignment horizontal="left" wrapText="1"/>
    </xf>
    <xf numFmtId="0" fontId="7" fillId="0" borderId="2" xfId="0" quotePrefix="1" applyFont="1" applyBorder="1" applyAlignment="1">
      <alignment horizontal="center" wrapText="1"/>
    </xf>
    <xf numFmtId="0" fontId="7" fillId="0" borderId="2" xfId="0" quotePrefix="1" applyFont="1" applyBorder="1" applyAlignment="1">
      <alignment horizontal="left"/>
    </xf>
    <xf numFmtId="0" fontId="7" fillId="2" borderId="3" xfId="0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right"/>
    </xf>
    <xf numFmtId="0" fontId="15" fillId="3" borderId="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9" fillId="0" borderId="0" xfId="0" applyFont="1"/>
    <xf numFmtId="0" fontId="13" fillId="0" borderId="0" xfId="0" quotePrefix="1" applyFont="1" applyAlignment="1">
      <alignment horizontal="center" vertical="center" wrapText="1"/>
    </xf>
    <xf numFmtId="0" fontId="16" fillId="0" borderId="0" xfId="0" quotePrefix="1" applyFont="1" applyAlignment="1">
      <alignment horizontal="left" wrapText="1"/>
    </xf>
    <xf numFmtId="0" fontId="17" fillId="0" borderId="0" xfId="0" applyFont="1" applyAlignment="1">
      <alignment wrapText="1"/>
    </xf>
    <xf numFmtId="3" fontId="11" fillId="0" borderId="0" xfId="0" applyNumberFormat="1" applyFont="1" applyAlignment="1">
      <alignment horizontal="right"/>
    </xf>
    <xf numFmtId="4" fontId="7" fillId="0" borderId="3" xfId="0" applyNumberFormat="1" applyFont="1" applyBorder="1" applyAlignment="1">
      <alignment horizontal="right"/>
    </xf>
    <xf numFmtId="4" fontId="21" fillId="3" borderId="3" xfId="0" applyNumberFormat="1" applyFont="1" applyFill="1" applyBorder="1" applyAlignment="1">
      <alignment horizontal="right"/>
    </xf>
    <xf numFmtId="4" fontId="7" fillId="4" borderId="1" xfId="0" quotePrefix="1" applyNumberFormat="1" applyFont="1" applyFill="1" applyBorder="1" applyAlignment="1">
      <alignment horizontal="right"/>
    </xf>
    <xf numFmtId="4" fontId="7" fillId="3" borderId="1" xfId="0" quotePrefix="1" applyNumberFormat="1" applyFont="1" applyFill="1" applyBorder="1" applyAlignment="1">
      <alignment horizontal="right"/>
    </xf>
    <xf numFmtId="4" fontId="11" fillId="0" borderId="0" xfId="0" applyNumberFormat="1" applyFont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left" vertical="center" wrapText="1"/>
    </xf>
    <xf numFmtId="4" fontId="7" fillId="6" borderId="3" xfId="0" applyNumberFormat="1" applyFont="1" applyFill="1" applyBorder="1" applyAlignment="1">
      <alignment horizontal="right"/>
    </xf>
    <xf numFmtId="0" fontId="15" fillId="5" borderId="3" xfId="0" applyFont="1" applyFill="1" applyBorder="1" applyAlignment="1">
      <alignment horizontal="left" vertical="center" wrapText="1"/>
    </xf>
    <xf numFmtId="0" fontId="22" fillId="2" borderId="3" xfId="0" quotePrefix="1" applyFont="1" applyFill="1" applyBorder="1" applyAlignment="1">
      <alignment horizontal="left" vertical="center"/>
    </xf>
    <xf numFmtId="0" fontId="15" fillId="5" borderId="3" xfId="0" quotePrefix="1" applyFont="1" applyFill="1" applyBorder="1" applyAlignment="1">
      <alignment horizontal="left" vertical="center"/>
    </xf>
    <xf numFmtId="0" fontId="23" fillId="5" borderId="3" xfId="0" quotePrefix="1" applyFont="1" applyFill="1" applyBorder="1" applyAlignment="1">
      <alignment horizontal="left" vertical="center"/>
    </xf>
    <xf numFmtId="0" fontId="15" fillId="2" borderId="3" xfId="0" quotePrefix="1" applyFont="1" applyFill="1" applyBorder="1" applyAlignment="1">
      <alignment horizontal="left" vertical="center"/>
    </xf>
    <xf numFmtId="0" fontId="23" fillId="5" borderId="3" xfId="0" quotePrefix="1" applyFont="1" applyFill="1" applyBorder="1" applyAlignment="1">
      <alignment horizontal="left" vertical="center" wrapText="1"/>
    </xf>
    <xf numFmtId="4" fontId="7" fillId="5" borderId="4" xfId="0" applyNumberFormat="1" applyFont="1" applyFill="1" applyBorder="1" applyAlignment="1">
      <alignment horizontal="right"/>
    </xf>
    <xf numFmtId="0" fontId="22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22" fillId="2" borderId="3" xfId="0" quotePrefix="1" applyFont="1" applyFill="1" applyBorder="1" applyAlignment="1">
      <alignment horizontal="left" vertical="center" wrapText="1"/>
    </xf>
    <xf numFmtId="0" fontId="10" fillId="0" borderId="3" xfId="0" quotePrefix="1" applyFont="1" applyFill="1" applyBorder="1" applyAlignment="1">
      <alignment horizontal="left" vertical="center"/>
    </xf>
    <xf numFmtId="0" fontId="22" fillId="0" borderId="3" xfId="0" quotePrefix="1" applyFont="1" applyFill="1" applyBorder="1" applyAlignment="1">
      <alignment horizontal="left" vertical="center"/>
    </xf>
    <xf numFmtId="0" fontId="15" fillId="6" borderId="3" xfId="0" applyFont="1" applyFill="1" applyBorder="1" applyAlignment="1">
      <alignment horizontal="left" vertical="center"/>
    </xf>
    <xf numFmtId="0" fontId="15" fillId="6" borderId="3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left" vertical="center"/>
    </xf>
    <xf numFmtId="0" fontId="23" fillId="7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right" wrapText="1"/>
    </xf>
    <xf numFmtId="4" fontId="7" fillId="4" borderId="3" xfId="0" applyNumberFormat="1" applyFont="1" applyFill="1" applyBorder="1" applyAlignment="1">
      <alignment horizontal="right" wrapText="1"/>
    </xf>
    <xf numFmtId="4" fontId="7" fillId="3" borderId="3" xfId="0" applyNumberFormat="1" applyFont="1" applyFill="1" applyBorder="1" applyAlignment="1">
      <alignment horizontal="right" wrapText="1"/>
    </xf>
    <xf numFmtId="4" fontId="9" fillId="2" borderId="3" xfId="0" applyNumberFormat="1" applyFont="1" applyFill="1" applyBorder="1" applyAlignment="1">
      <alignment horizontal="right" wrapText="1"/>
    </xf>
    <xf numFmtId="4" fontId="9" fillId="6" borderId="4" xfId="0" applyNumberFormat="1" applyFont="1" applyFill="1" applyBorder="1" applyAlignment="1">
      <alignment horizontal="right"/>
    </xf>
    <xf numFmtId="4" fontId="7" fillId="7" borderId="4" xfId="0" applyNumberFormat="1" applyFont="1" applyFill="1" applyBorder="1" applyAlignment="1">
      <alignment horizontal="right"/>
    </xf>
    <xf numFmtId="4" fontId="7" fillId="7" borderId="3" xfId="0" applyNumberFormat="1" applyFont="1" applyFill="1" applyBorder="1" applyAlignment="1">
      <alignment horizontal="right" wrapText="1"/>
    </xf>
    <xf numFmtId="4" fontId="5" fillId="0" borderId="4" xfId="0" applyNumberFormat="1" applyFont="1" applyFill="1" applyBorder="1"/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0" fillId="3" borderId="2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24" fillId="2" borderId="4" xfId="0" applyNumberFormat="1" applyFont="1" applyFill="1" applyBorder="1" applyAlignment="1">
      <alignment horizontal="right"/>
    </xf>
    <xf numFmtId="0" fontId="7" fillId="5" borderId="2" xfId="0" applyFont="1" applyFill="1" applyBorder="1" applyAlignment="1">
      <alignment horizontal="left" vertical="center" wrapText="1" indent="1"/>
    </xf>
    <xf numFmtId="0" fontId="7" fillId="5" borderId="4" xfId="0" applyFont="1" applyFill="1" applyBorder="1" applyAlignment="1">
      <alignment horizontal="left" vertical="center" wrapText="1" indent="1"/>
    </xf>
    <xf numFmtId="0" fontId="15" fillId="5" borderId="3" xfId="0" applyFont="1" applyFill="1" applyBorder="1" applyAlignment="1">
      <alignment vertical="center" wrapText="1"/>
    </xf>
    <xf numFmtId="4" fontId="5" fillId="2" borderId="4" xfId="0" applyNumberFormat="1" applyFont="1" applyFill="1" applyBorder="1" applyAlignment="1">
      <alignment horizontal="right"/>
    </xf>
    <xf numFmtId="164" fontId="0" fillId="0" borderId="0" xfId="0" applyNumberFormat="1"/>
    <xf numFmtId="4" fontId="7" fillId="6" borderId="4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/>
    </xf>
    <xf numFmtId="0" fontId="25" fillId="0" borderId="3" xfId="0" applyFont="1" applyFill="1" applyBorder="1"/>
    <xf numFmtId="0" fontId="10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left" vertical="center" wrapText="1" indent="1"/>
    </xf>
    <xf numFmtId="4" fontId="7" fillId="0" borderId="4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/>
    <xf numFmtId="4" fontId="6" fillId="0" borderId="3" xfId="0" applyNumberFormat="1" applyFont="1" applyFill="1" applyBorder="1"/>
    <xf numFmtId="0" fontId="15" fillId="0" borderId="3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5" fillId="3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5" fillId="0" borderId="1" xfId="0" quotePrefix="1" applyFont="1" applyBorder="1" applyAlignment="1">
      <alignment horizontal="left" vertical="center"/>
    </xf>
    <xf numFmtId="0" fontId="15" fillId="0" borderId="1" xfId="0" quotePrefix="1" applyFont="1" applyBorder="1" applyAlignment="1">
      <alignment horizontal="left" vertical="center" wrapText="1"/>
    </xf>
    <xf numFmtId="0" fontId="15" fillId="3" borderId="1" xfId="0" quotePrefix="1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2"/>
  <sheetViews>
    <sheetView zoomScale="98" zoomScaleNormal="98" workbookViewId="0">
      <selection sqref="A1:L1"/>
    </sheetView>
  </sheetViews>
  <sheetFormatPr defaultRowHeight="15" x14ac:dyDescent="0.25"/>
  <cols>
    <col min="5" max="12" width="25.28515625" customWidth="1"/>
  </cols>
  <sheetData>
    <row r="1" spans="1:15" ht="42" customHeight="1" x14ac:dyDescent="0.25">
      <c r="A1" s="121" t="s">
        <v>105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O1" s="98">
        <v>7.5345000000000004</v>
      </c>
    </row>
    <row r="2" spans="1:15" ht="18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5" ht="15.75" x14ac:dyDescent="0.25">
      <c r="A3" s="121" t="s">
        <v>31</v>
      </c>
      <c r="B3" s="121"/>
      <c r="C3" s="121"/>
      <c r="D3" s="121"/>
      <c r="E3" s="121"/>
      <c r="F3" s="121"/>
      <c r="G3" s="121"/>
      <c r="H3" s="121"/>
      <c r="I3" s="121"/>
      <c r="J3" s="121"/>
      <c r="K3" s="122"/>
      <c r="L3" s="122"/>
    </row>
    <row r="4" spans="1:15" ht="18.75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30"/>
      <c r="L4" s="30"/>
    </row>
    <row r="5" spans="1:15" ht="18" customHeight="1" x14ac:dyDescent="0.25">
      <c r="A5" s="121" t="s">
        <v>39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5" ht="18.75" x14ac:dyDescent="0.3">
      <c r="A6" s="31"/>
      <c r="B6" s="32"/>
      <c r="C6" s="32"/>
      <c r="D6" s="32"/>
      <c r="E6" s="33"/>
      <c r="F6" s="3"/>
      <c r="G6" s="3"/>
      <c r="H6" s="3"/>
      <c r="I6" s="3"/>
      <c r="J6" s="3"/>
      <c r="K6" s="3"/>
      <c r="L6" s="4" t="s">
        <v>42</v>
      </c>
    </row>
    <row r="7" spans="1:15" ht="25.5" x14ac:dyDescent="0.25">
      <c r="A7" s="34"/>
      <c r="B7" s="35"/>
      <c r="C7" s="35"/>
      <c r="D7" s="36"/>
      <c r="E7" s="37"/>
      <c r="F7" s="38" t="s">
        <v>86</v>
      </c>
      <c r="G7" s="38" t="s">
        <v>87</v>
      </c>
      <c r="H7" s="38" t="s">
        <v>88</v>
      </c>
      <c r="I7" s="73" t="s">
        <v>99</v>
      </c>
      <c r="J7" s="73" t="s">
        <v>100</v>
      </c>
      <c r="K7" s="38" t="s">
        <v>89</v>
      </c>
      <c r="L7" s="38" t="s">
        <v>90</v>
      </c>
    </row>
    <row r="8" spans="1:15" x14ac:dyDescent="0.25">
      <c r="A8" s="124" t="s">
        <v>0</v>
      </c>
      <c r="B8" s="125"/>
      <c r="C8" s="125"/>
      <c r="D8" s="125"/>
      <c r="E8" s="126"/>
      <c r="F8" s="23">
        <v>780286.42</v>
      </c>
      <c r="G8" s="23">
        <v>829270.97</v>
      </c>
      <c r="H8" s="23">
        <v>901038.16</v>
      </c>
      <c r="I8" s="23">
        <v>915139.39</v>
      </c>
      <c r="J8" s="23">
        <v>971567.95</v>
      </c>
      <c r="K8" s="23">
        <v>895547.76</v>
      </c>
      <c r="L8" s="23">
        <v>904307.46</v>
      </c>
    </row>
    <row r="9" spans="1:15" x14ac:dyDescent="0.25">
      <c r="A9" s="119" t="s">
        <v>1</v>
      </c>
      <c r="B9" s="120"/>
      <c r="C9" s="120"/>
      <c r="D9" s="120"/>
      <c r="E9" s="127"/>
      <c r="F9" s="48">
        <v>780286.42</v>
      </c>
      <c r="G9" s="48">
        <v>829270.97</v>
      </c>
      <c r="H9" s="48">
        <v>901038.16</v>
      </c>
      <c r="I9" s="48">
        <v>915139.39</v>
      </c>
      <c r="J9" s="48">
        <v>971567.95</v>
      </c>
      <c r="K9" s="48">
        <v>895547.76</v>
      </c>
      <c r="L9" s="48">
        <v>904307.46</v>
      </c>
    </row>
    <row r="10" spans="1:15" x14ac:dyDescent="0.25">
      <c r="A10" s="128" t="s">
        <v>2</v>
      </c>
      <c r="B10" s="127"/>
      <c r="C10" s="127"/>
      <c r="D10" s="127"/>
      <c r="E10" s="127"/>
      <c r="F10" s="48"/>
      <c r="G10" s="48"/>
      <c r="H10" s="48"/>
      <c r="I10" s="48"/>
      <c r="J10" s="48"/>
      <c r="K10" s="48"/>
      <c r="L10" s="48"/>
    </row>
    <row r="11" spans="1:15" x14ac:dyDescent="0.25">
      <c r="A11" s="40" t="s">
        <v>3</v>
      </c>
      <c r="B11" s="85"/>
      <c r="C11" s="85"/>
      <c r="D11" s="85"/>
      <c r="E11" s="85"/>
      <c r="F11" s="23">
        <v>787397.05</v>
      </c>
      <c r="G11" s="23">
        <v>862046.22</v>
      </c>
      <c r="H11" s="23">
        <v>914575.89</v>
      </c>
      <c r="I11" s="23">
        <v>928866.06</v>
      </c>
      <c r="J11" s="23">
        <v>985294.62</v>
      </c>
      <c r="K11" s="23">
        <v>895547.76</v>
      </c>
      <c r="L11" s="23">
        <v>904307.46</v>
      </c>
    </row>
    <row r="12" spans="1:15" x14ac:dyDescent="0.25">
      <c r="A12" s="129" t="s">
        <v>4</v>
      </c>
      <c r="B12" s="120"/>
      <c r="C12" s="120"/>
      <c r="D12" s="120"/>
      <c r="E12" s="120"/>
      <c r="F12" s="48">
        <v>767085.81</v>
      </c>
      <c r="G12" s="48">
        <v>829852.83</v>
      </c>
      <c r="H12" s="48">
        <v>906612.52</v>
      </c>
      <c r="I12" s="48">
        <v>920902.69</v>
      </c>
      <c r="J12" s="48">
        <v>967413.61</v>
      </c>
      <c r="K12" s="48">
        <v>889442.51</v>
      </c>
      <c r="L12" s="75">
        <v>898202.21</v>
      </c>
    </row>
    <row r="13" spans="1:15" x14ac:dyDescent="0.25">
      <c r="A13" s="128" t="s">
        <v>5</v>
      </c>
      <c r="B13" s="127"/>
      <c r="C13" s="127"/>
      <c r="D13" s="127"/>
      <c r="E13" s="127"/>
      <c r="F13" s="48">
        <v>20311.240000000002</v>
      </c>
      <c r="G13" s="48">
        <f>+'SAŽETAK u HRK'!G13/'SAŽETAK u EUR'!$O$1</f>
        <v>32193.391731369033</v>
      </c>
      <c r="H13" s="48">
        <f>+'SAŽETAK u HRK'!H13/'SAŽETAK u EUR'!$O$1</f>
        <v>7963.3685048775624</v>
      </c>
      <c r="I13" s="48">
        <v>7963.37</v>
      </c>
      <c r="J13" s="48">
        <v>17881.009999999998</v>
      </c>
      <c r="K13" s="48">
        <f>+'SAŽETAK u HRK'!K13/'SAŽETAK u EUR'!$O$1</f>
        <v>6105.2491870727981</v>
      </c>
      <c r="L13" s="75">
        <f>+'SAŽETAK u HRK'!L13/'SAŽETAK u EUR'!$O$1</f>
        <v>6105.2491870727981</v>
      </c>
    </row>
    <row r="14" spans="1:15" x14ac:dyDescent="0.25">
      <c r="A14" s="130" t="s">
        <v>6</v>
      </c>
      <c r="B14" s="125"/>
      <c r="C14" s="125"/>
      <c r="D14" s="125"/>
      <c r="E14" s="125"/>
      <c r="F14" s="49">
        <v>-7110.63</v>
      </c>
      <c r="G14" s="49">
        <v>-32775.29</v>
      </c>
      <c r="H14" s="23">
        <v>-13537.73</v>
      </c>
      <c r="I14" s="23">
        <v>-13726.67</v>
      </c>
      <c r="J14" s="23">
        <v>-13726.67</v>
      </c>
      <c r="K14" s="23">
        <f>+'SAŽETAK u HRK'!K14/'SAŽETAK u EUR'!$O$1</f>
        <v>0</v>
      </c>
      <c r="L14" s="23">
        <f>+'SAŽETAK u HRK'!L14/'SAŽETAK u EUR'!$O$1</f>
        <v>0</v>
      </c>
    </row>
    <row r="15" spans="1:15" ht="18.75" x14ac:dyDescent="0.25">
      <c r="A15" s="29"/>
      <c r="B15" s="42"/>
      <c r="C15" s="42"/>
      <c r="D15" s="42"/>
      <c r="E15" s="42"/>
      <c r="F15" s="42"/>
      <c r="G15" s="42"/>
      <c r="H15" s="43"/>
      <c r="I15" s="43"/>
      <c r="J15" s="43"/>
      <c r="K15" s="43"/>
      <c r="L15" s="43"/>
    </row>
    <row r="16" spans="1:15" ht="18" customHeight="1" x14ac:dyDescent="0.25">
      <c r="A16" s="121" t="s">
        <v>40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</row>
    <row r="17" spans="1:12" ht="18.75" x14ac:dyDescent="0.25">
      <c r="A17" s="29"/>
      <c r="B17" s="42"/>
      <c r="C17" s="42"/>
      <c r="D17" s="42"/>
      <c r="E17" s="42"/>
      <c r="F17" s="42"/>
      <c r="G17" s="42"/>
      <c r="H17" s="43"/>
      <c r="I17" s="43"/>
      <c r="J17" s="43"/>
      <c r="K17" s="43"/>
      <c r="L17" s="43"/>
    </row>
    <row r="18" spans="1:12" ht="25.5" x14ac:dyDescent="0.25">
      <c r="A18" s="34"/>
      <c r="B18" s="35"/>
      <c r="C18" s="35"/>
      <c r="D18" s="36"/>
      <c r="E18" s="37"/>
      <c r="F18" s="38" t="s">
        <v>86</v>
      </c>
      <c r="G18" s="38" t="s">
        <v>87</v>
      </c>
      <c r="H18" s="38" t="s">
        <v>88</v>
      </c>
      <c r="I18" s="73" t="s">
        <v>94</v>
      </c>
      <c r="J18" s="73" t="s">
        <v>96</v>
      </c>
      <c r="K18" s="38" t="s">
        <v>89</v>
      </c>
      <c r="L18" s="38" t="s">
        <v>90</v>
      </c>
    </row>
    <row r="19" spans="1:12" ht="15.75" customHeight="1" x14ac:dyDescent="0.25">
      <c r="A19" s="119" t="s">
        <v>8</v>
      </c>
      <c r="B19" s="131"/>
      <c r="C19" s="131"/>
      <c r="D19" s="131"/>
      <c r="E19" s="132"/>
      <c r="F19" s="48"/>
      <c r="G19" s="48"/>
      <c r="H19" s="48"/>
      <c r="I19" s="48"/>
      <c r="J19" s="48"/>
      <c r="K19" s="48"/>
      <c r="L19" s="48"/>
    </row>
    <row r="20" spans="1:12" x14ac:dyDescent="0.25">
      <c r="A20" s="119" t="s">
        <v>9</v>
      </c>
      <c r="B20" s="120"/>
      <c r="C20" s="120"/>
      <c r="D20" s="120"/>
      <c r="E20" s="120"/>
      <c r="F20" s="48">
        <f>+'SAŽETAK u HRK'!F20/'SAŽETAK u EUR'!$O$1</f>
        <v>414.09516225363325</v>
      </c>
      <c r="G20" s="48">
        <f>+'SAŽETAK u HRK'!G20/'SAŽETAK u EUR'!$O$1</f>
        <v>310.57137169022496</v>
      </c>
      <c r="H20" s="48">
        <f>+'SAŽETAK u HRK'!H20/'SAŽETAK u EUR'!$O$1</f>
        <v>0</v>
      </c>
      <c r="I20" s="48">
        <v>0</v>
      </c>
      <c r="J20" s="48">
        <v>0</v>
      </c>
      <c r="K20" s="48">
        <v>0</v>
      </c>
      <c r="L20" s="48">
        <v>0</v>
      </c>
    </row>
    <row r="21" spans="1:12" x14ac:dyDescent="0.25">
      <c r="A21" s="130" t="s">
        <v>10</v>
      </c>
      <c r="B21" s="125"/>
      <c r="C21" s="125"/>
      <c r="D21" s="125"/>
      <c r="E21" s="125"/>
      <c r="F21" s="49">
        <f>+'SAŽETAK u HRK'!F21/'SAŽETAK u EUR'!$O$1</f>
        <v>-414.09516225363325</v>
      </c>
      <c r="G21" s="49">
        <f>+'SAŽETAK u HRK'!G21/'SAŽETAK u EUR'!$O$1</f>
        <v>-310.57137169022496</v>
      </c>
      <c r="H21" s="23">
        <f>+'SAŽETAK u HRK'!H21/'SAŽETAK u EUR'!$O$1</f>
        <v>0</v>
      </c>
      <c r="I21" s="23">
        <v>0</v>
      </c>
      <c r="J21" s="23">
        <v>0</v>
      </c>
      <c r="K21" s="23">
        <v>0</v>
      </c>
      <c r="L21" s="23">
        <v>0</v>
      </c>
    </row>
    <row r="22" spans="1:12" ht="18.75" x14ac:dyDescent="0.25">
      <c r="A22" s="44"/>
      <c r="B22" s="42"/>
      <c r="C22" s="42"/>
      <c r="D22" s="42"/>
      <c r="E22" s="42"/>
      <c r="F22" s="42"/>
      <c r="G22" s="42"/>
      <c r="H22" s="43"/>
      <c r="I22" s="43"/>
      <c r="J22" s="43"/>
      <c r="K22" s="43"/>
      <c r="L22" s="43"/>
    </row>
    <row r="23" spans="1:12" ht="18" customHeight="1" x14ac:dyDescent="0.25">
      <c r="A23" s="121" t="s">
        <v>51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</row>
    <row r="24" spans="1:12" ht="18.75" x14ac:dyDescent="0.25">
      <c r="A24" s="44"/>
      <c r="B24" s="42"/>
      <c r="C24" s="42"/>
      <c r="D24" s="42"/>
      <c r="E24" s="42"/>
      <c r="F24" s="42"/>
      <c r="G24" s="42"/>
      <c r="H24" s="43"/>
      <c r="I24" s="43"/>
      <c r="J24" s="43"/>
      <c r="K24" s="43"/>
      <c r="L24" s="43"/>
    </row>
    <row r="25" spans="1:12" ht="25.5" x14ac:dyDescent="0.25">
      <c r="A25" s="34"/>
      <c r="B25" s="35"/>
      <c r="C25" s="35"/>
      <c r="D25" s="36"/>
      <c r="E25" s="37"/>
      <c r="F25" s="38" t="s">
        <v>86</v>
      </c>
      <c r="G25" s="38" t="s">
        <v>87</v>
      </c>
      <c r="H25" s="38" t="s">
        <v>88</v>
      </c>
      <c r="I25" s="73" t="s">
        <v>94</v>
      </c>
      <c r="J25" s="73" t="s">
        <v>96</v>
      </c>
      <c r="K25" s="38" t="s">
        <v>89</v>
      </c>
      <c r="L25" s="38" t="s">
        <v>90</v>
      </c>
    </row>
    <row r="26" spans="1:12" x14ac:dyDescent="0.25">
      <c r="A26" s="135" t="s">
        <v>41</v>
      </c>
      <c r="B26" s="136"/>
      <c r="C26" s="136"/>
      <c r="D26" s="136"/>
      <c r="E26" s="137"/>
      <c r="F26" s="50">
        <f>+'SAŽETAK u HRK'!F26/'SAŽETAK u EUR'!$O$1</f>
        <v>40610.657641515689</v>
      </c>
      <c r="G26" s="50">
        <v>33085.82</v>
      </c>
      <c r="H26" s="50">
        <v>13537.73</v>
      </c>
      <c r="I26" s="50">
        <v>13726.67</v>
      </c>
      <c r="J26" s="50">
        <v>13726.67</v>
      </c>
      <c r="K26" s="50">
        <v>0</v>
      </c>
      <c r="L26" s="76">
        <v>0</v>
      </c>
    </row>
    <row r="27" spans="1:12" ht="30" customHeight="1" x14ac:dyDescent="0.25">
      <c r="A27" s="138" t="s">
        <v>7</v>
      </c>
      <c r="B27" s="139"/>
      <c r="C27" s="139"/>
      <c r="D27" s="139"/>
      <c r="E27" s="140"/>
      <c r="F27" s="51">
        <v>7524.73</v>
      </c>
      <c r="G27" s="51">
        <v>33085.82</v>
      </c>
      <c r="H27" s="51">
        <v>13537.73</v>
      </c>
      <c r="I27" s="51">
        <v>13726.67</v>
      </c>
      <c r="J27" s="51">
        <v>13726.67</v>
      </c>
      <c r="K27" s="51">
        <v>0</v>
      </c>
      <c r="L27" s="77">
        <v>0</v>
      </c>
    </row>
    <row r="28" spans="1:12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x14ac:dyDescent="0.25">
      <c r="A30" s="129" t="s">
        <v>77</v>
      </c>
      <c r="B30" s="120"/>
      <c r="C30" s="120"/>
      <c r="D30" s="120"/>
      <c r="E30" s="120"/>
      <c r="F30" s="39">
        <v>0</v>
      </c>
      <c r="G30" s="39">
        <v>-2.6193447411060333E-10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</row>
    <row r="31" spans="1:12" ht="11.25" customHeight="1" x14ac:dyDescent="0.25">
      <c r="A31" s="45"/>
      <c r="B31" s="46"/>
      <c r="C31" s="46"/>
      <c r="D31" s="46"/>
      <c r="E31" s="46"/>
      <c r="F31" s="47"/>
      <c r="G31" s="47"/>
      <c r="H31" s="47"/>
      <c r="I31" s="47"/>
      <c r="J31" s="47"/>
      <c r="K31" s="47"/>
      <c r="L31" s="47"/>
    </row>
    <row r="32" spans="1:12" ht="29.25" customHeight="1" x14ac:dyDescent="0.25">
      <c r="A32" s="133" t="s">
        <v>78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</row>
    <row r="33" spans="1:12" ht="8.25" customHeigh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x14ac:dyDescent="0.25">
      <c r="A34" s="133" t="s">
        <v>43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</row>
    <row r="35" spans="1:12" ht="8.25" customHeight="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29.25" customHeight="1" x14ac:dyDescent="0.25">
      <c r="A36" s="133" t="s">
        <v>44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</row>
    <row r="38" spans="1:12" x14ac:dyDescent="0.25">
      <c r="A38" s="15" t="s">
        <v>103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40" spans="1:12" x14ac:dyDescent="0.25">
      <c r="A40" t="s">
        <v>95</v>
      </c>
    </row>
    <row r="41" spans="1:12" x14ac:dyDescent="0.25">
      <c r="A41" t="s">
        <v>101</v>
      </c>
      <c r="K41" t="s">
        <v>92</v>
      </c>
    </row>
    <row r="42" spans="1:12" x14ac:dyDescent="0.25">
      <c r="A42" t="s">
        <v>102</v>
      </c>
      <c r="K42" t="s">
        <v>93</v>
      </c>
    </row>
  </sheetData>
  <mergeCells count="20">
    <mergeCell ref="A34:L34"/>
    <mergeCell ref="A36:L36"/>
    <mergeCell ref="A21:E21"/>
    <mergeCell ref="A23:L23"/>
    <mergeCell ref="A26:E26"/>
    <mergeCell ref="A27:E27"/>
    <mergeCell ref="A30:E30"/>
    <mergeCell ref="A32:L32"/>
    <mergeCell ref="A20:E20"/>
    <mergeCell ref="A1:L1"/>
    <mergeCell ref="A3:L3"/>
    <mergeCell ref="A5:L5"/>
    <mergeCell ref="A8:E8"/>
    <mergeCell ref="A9:E9"/>
    <mergeCell ref="A10:E10"/>
    <mergeCell ref="A12:E12"/>
    <mergeCell ref="A13:E13"/>
    <mergeCell ref="A14:E14"/>
    <mergeCell ref="A16:L16"/>
    <mergeCell ref="A19:E19"/>
  </mergeCells>
  <pageMargins left="0.7" right="0.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zoomScale="98" zoomScaleNormal="98" workbookViewId="0">
      <selection sqref="A1:L1"/>
    </sheetView>
  </sheetViews>
  <sheetFormatPr defaultRowHeight="15" x14ac:dyDescent="0.25"/>
  <cols>
    <col min="5" max="12" width="25.28515625" customWidth="1"/>
  </cols>
  <sheetData>
    <row r="1" spans="1:20" ht="42" customHeight="1" x14ac:dyDescent="0.25">
      <c r="A1" s="121" t="s">
        <v>105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20" ht="18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20" ht="15.75" x14ac:dyDescent="0.25">
      <c r="A3" s="121" t="s">
        <v>31</v>
      </c>
      <c r="B3" s="121"/>
      <c r="C3" s="121"/>
      <c r="D3" s="121"/>
      <c r="E3" s="121"/>
      <c r="F3" s="121"/>
      <c r="G3" s="121"/>
      <c r="H3" s="121"/>
      <c r="I3" s="121"/>
      <c r="J3" s="121"/>
      <c r="K3" s="122"/>
      <c r="L3" s="122"/>
    </row>
    <row r="4" spans="1:20" ht="18.75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30"/>
      <c r="L4" s="30"/>
    </row>
    <row r="5" spans="1:20" ht="18" customHeight="1" x14ac:dyDescent="0.25">
      <c r="A5" s="121" t="s">
        <v>39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20" ht="18.75" x14ac:dyDescent="0.3">
      <c r="A6" s="31"/>
      <c r="B6" s="32"/>
      <c r="C6" s="32"/>
      <c r="D6" s="32"/>
      <c r="E6" s="33"/>
      <c r="F6" s="3"/>
      <c r="G6" s="3"/>
      <c r="H6" s="3"/>
      <c r="I6" s="3"/>
      <c r="J6" s="3"/>
      <c r="K6" s="3"/>
      <c r="L6" s="4" t="s">
        <v>42</v>
      </c>
    </row>
    <row r="7" spans="1:20" ht="25.5" x14ac:dyDescent="0.25">
      <c r="A7" s="34"/>
      <c r="B7" s="35"/>
      <c r="C7" s="35"/>
      <c r="D7" s="36"/>
      <c r="E7" s="37"/>
      <c r="F7" s="38" t="s">
        <v>56</v>
      </c>
      <c r="G7" s="38" t="s">
        <v>60</v>
      </c>
      <c r="H7" s="38" t="s">
        <v>61</v>
      </c>
      <c r="I7" s="73" t="s">
        <v>97</v>
      </c>
      <c r="J7" s="73" t="s">
        <v>98</v>
      </c>
      <c r="K7" s="38" t="s">
        <v>62</v>
      </c>
      <c r="L7" s="38" t="s">
        <v>63</v>
      </c>
    </row>
    <row r="8" spans="1:20" x14ac:dyDescent="0.25">
      <c r="A8" s="124" t="s">
        <v>0</v>
      </c>
      <c r="B8" s="125"/>
      <c r="C8" s="125"/>
      <c r="D8" s="125"/>
      <c r="E8" s="126"/>
      <c r="F8" s="23">
        <v>5879068</v>
      </c>
      <c r="G8" s="23">
        <v>6248142</v>
      </c>
      <c r="H8" s="23">
        <v>6728595.4500000002</v>
      </c>
      <c r="I8" s="23">
        <v>6895117.7300000004</v>
      </c>
      <c r="J8" s="23">
        <v>7320278.71</v>
      </c>
      <c r="K8" s="23">
        <v>6747504</v>
      </c>
      <c r="L8" s="23">
        <v>6813504</v>
      </c>
      <c r="O8" s="19"/>
      <c r="T8" s="19"/>
    </row>
    <row r="9" spans="1:20" x14ac:dyDescent="0.25">
      <c r="A9" s="119" t="s">
        <v>1</v>
      </c>
      <c r="B9" s="120"/>
      <c r="C9" s="120"/>
      <c r="D9" s="120"/>
      <c r="E9" s="127"/>
      <c r="F9" s="48">
        <v>5879068</v>
      </c>
      <c r="G9" s="48">
        <v>6248142</v>
      </c>
      <c r="H9" s="48">
        <v>6728595.4500000002</v>
      </c>
      <c r="I9" s="48">
        <v>6895117.7300000004</v>
      </c>
      <c r="J9" s="48">
        <v>7320278.71</v>
      </c>
      <c r="K9" s="48">
        <v>6747504</v>
      </c>
      <c r="L9" s="48">
        <v>6813504</v>
      </c>
      <c r="T9" s="19"/>
    </row>
    <row r="10" spans="1:20" x14ac:dyDescent="0.25">
      <c r="A10" s="128" t="s">
        <v>2</v>
      </c>
      <c r="B10" s="127"/>
      <c r="C10" s="127"/>
      <c r="D10" s="127"/>
      <c r="E10" s="127"/>
      <c r="F10" s="48"/>
      <c r="G10" s="48"/>
      <c r="H10" s="48"/>
      <c r="I10" s="48"/>
      <c r="J10" s="48"/>
      <c r="K10" s="48"/>
      <c r="L10" s="48"/>
      <c r="T10" s="19"/>
    </row>
    <row r="11" spans="1:20" x14ac:dyDescent="0.25">
      <c r="A11" s="40" t="s">
        <v>3</v>
      </c>
      <c r="B11" s="41"/>
      <c r="C11" s="41"/>
      <c r="D11" s="41"/>
      <c r="E11" s="41"/>
      <c r="F11" s="23">
        <v>5932643</v>
      </c>
      <c r="G11" s="23">
        <v>6495087.5300000003</v>
      </c>
      <c r="H11" s="23">
        <v>6830595.4500000002</v>
      </c>
      <c r="I11" s="23">
        <v>6998541.3300000001</v>
      </c>
      <c r="J11" s="23">
        <v>7423702.3099999996</v>
      </c>
      <c r="K11" s="23">
        <v>6747504</v>
      </c>
      <c r="L11" s="23">
        <v>6813504</v>
      </c>
      <c r="T11" s="19"/>
    </row>
    <row r="12" spans="1:20" x14ac:dyDescent="0.25">
      <c r="A12" s="129" t="s">
        <v>4</v>
      </c>
      <c r="B12" s="120"/>
      <c r="C12" s="120"/>
      <c r="D12" s="120"/>
      <c r="E12" s="120"/>
      <c r="F12" s="48">
        <v>5779608</v>
      </c>
      <c r="G12" s="48">
        <v>6252526.4199999999</v>
      </c>
      <c r="H12" s="48">
        <v>6770595.4500000002</v>
      </c>
      <c r="I12" s="48">
        <v>6938541.3200000003</v>
      </c>
      <c r="J12" s="48">
        <v>7288977.8399999999</v>
      </c>
      <c r="K12" s="48">
        <v>6701504</v>
      </c>
      <c r="L12" s="75">
        <v>6767504</v>
      </c>
      <c r="T12" s="19"/>
    </row>
    <row r="13" spans="1:20" x14ac:dyDescent="0.25">
      <c r="A13" s="128" t="s">
        <v>5</v>
      </c>
      <c r="B13" s="127"/>
      <c r="C13" s="127"/>
      <c r="D13" s="127"/>
      <c r="E13" s="127"/>
      <c r="F13" s="48">
        <v>153035</v>
      </c>
      <c r="G13" s="48">
        <v>242561.11</v>
      </c>
      <c r="H13" s="48">
        <v>60000</v>
      </c>
      <c r="I13" s="48">
        <v>60000.01</v>
      </c>
      <c r="J13" s="48">
        <v>134724.47</v>
      </c>
      <c r="K13" s="48">
        <v>46000</v>
      </c>
      <c r="L13" s="75">
        <v>46000</v>
      </c>
      <c r="T13" s="19"/>
    </row>
    <row r="14" spans="1:20" x14ac:dyDescent="0.25">
      <c r="A14" s="130" t="s">
        <v>6</v>
      </c>
      <c r="B14" s="125"/>
      <c r="C14" s="125"/>
      <c r="D14" s="125"/>
      <c r="E14" s="125"/>
      <c r="F14" s="49">
        <v>-53575</v>
      </c>
      <c r="G14" s="49">
        <v>-246945.53000000026</v>
      </c>
      <c r="H14" s="23">
        <v>-102000</v>
      </c>
      <c r="I14" s="23">
        <v>-103423.6</v>
      </c>
      <c r="J14" s="23">
        <v>-103423.6</v>
      </c>
      <c r="K14" s="23">
        <v>0</v>
      </c>
      <c r="L14" s="23">
        <v>0</v>
      </c>
      <c r="T14" s="19"/>
    </row>
    <row r="15" spans="1:20" ht="18.75" x14ac:dyDescent="0.25">
      <c r="A15" s="29"/>
      <c r="B15" s="42"/>
      <c r="C15" s="42"/>
      <c r="D15" s="42"/>
      <c r="E15" s="42"/>
      <c r="F15" s="42"/>
      <c r="G15" s="42"/>
      <c r="H15" s="43"/>
      <c r="I15" s="43"/>
      <c r="J15" s="43"/>
      <c r="K15" s="43"/>
      <c r="L15" s="43"/>
      <c r="T15" s="19"/>
    </row>
    <row r="16" spans="1:20" ht="18" customHeight="1" x14ac:dyDescent="0.25">
      <c r="A16" s="121" t="s">
        <v>40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T16" s="19"/>
    </row>
    <row r="17" spans="1:20" ht="18.75" x14ac:dyDescent="0.25">
      <c r="A17" s="29"/>
      <c r="B17" s="42"/>
      <c r="C17" s="42"/>
      <c r="D17" s="42"/>
      <c r="E17" s="42"/>
      <c r="F17" s="42"/>
      <c r="G17" s="42"/>
      <c r="H17" s="43"/>
      <c r="I17" s="43"/>
      <c r="J17" s="43"/>
      <c r="K17" s="43"/>
      <c r="L17" s="43"/>
      <c r="T17" s="19"/>
    </row>
    <row r="18" spans="1:20" ht="25.5" x14ac:dyDescent="0.25">
      <c r="A18" s="34"/>
      <c r="B18" s="35"/>
      <c r="C18" s="35"/>
      <c r="D18" s="36"/>
      <c r="E18" s="37"/>
      <c r="F18" s="38" t="s">
        <v>56</v>
      </c>
      <c r="G18" s="38" t="s">
        <v>11</v>
      </c>
      <c r="H18" s="38" t="s">
        <v>45</v>
      </c>
      <c r="I18" s="73" t="s">
        <v>94</v>
      </c>
      <c r="J18" s="73" t="s">
        <v>96</v>
      </c>
      <c r="K18" s="38" t="s">
        <v>46</v>
      </c>
      <c r="L18" s="38" t="s">
        <v>47</v>
      </c>
      <c r="T18" s="19"/>
    </row>
    <row r="19" spans="1:20" ht="15.75" customHeight="1" x14ac:dyDescent="0.25">
      <c r="A19" s="119" t="s">
        <v>8</v>
      </c>
      <c r="B19" s="131"/>
      <c r="C19" s="131"/>
      <c r="D19" s="131"/>
      <c r="E19" s="132"/>
      <c r="F19" s="48"/>
      <c r="G19" s="48"/>
      <c r="H19" s="48"/>
      <c r="I19" s="48"/>
      <c r="J19" s="48"/>
      <c r="K19" s="48"/>
      <c r="L19" s="48"/>
      <c r="T19" s="19"/>
    </row>
    <row r="20" spans="1:20" x14ac:dyDescent="0.25">
      <c r="A20" s="119" t="s">
        <v>9</v>
      </c>
      <c r="B20" s="120"/>
      <c r="C20" s="120"/>
      <c r="D20" s="120"/>
      <c r="E20" s="120"/>
      <c r="F20" s="48">
        <v>3120</v>
      </c>
      <c r="G20" s="48">
        <v>2340</v>
      </c>
      <c r="H20" s="48"/>
      <c r="I20" s="48"/>
      <c r="J20" s="48"/>
      <c r="K20" s="48"/>
      <c r="L20" s="48"/>
      <c r="T20" s="19"/>
    </row>
    <row r="21" spans="1:20" x14ac:dyDescent="0.25">
      <c r="A21" s="130" t="s">
        <v>10</v>
      </c>
      <c r="B21" s="125"/>
      <c r="C21" s="125"/>
      <c r="D21" s="125"/>
      <c r="E21" s="125"/>
      <c r="F21" s="49">
        <v>-3120</v>
      </c>
      <c r="G21" s="49">
        <v>-2340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T21" s="19"/>
    </row>
    <row r="22" spans="1:20" ht="18.75" x14ac:dyDescent="0.25">
      <c r="A22" s="44"/>
      <c r="B22" s="42"/>
      <c r="C22" s="42"/>
      <c r="D22" s="42"/>
      <c r="E22" s="42"/>
      <c r="F22" s="42"/>
      <c r="G22" s="42"/>
      <c r="H22" s="43"/>
      <c r="I22" s="43"/>
      <c r="J22" s="43"/>
      <c r="K22" s="43"/>
      <c r="L22" s="43"/>
    </row>
    <row r="23" spans="1:20" ht="18" customHeight="1" x14ac:dyDescent="0.25">
      <c r="A23" s="121" t="s">
        <v>51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</row>
    <row r="24" spans="1:20" ht="18.75" x14ac:dyDescent="0.25">
      <c r="A24" s="44"/>
      <c r="B24" s="42"/>
      <c r="C24" s="42"/>
      <c r="D24" s="42"/>
      <c r="E24" s="42"/>
      <c r="F24" s="42"/>
      <c r="G24" s="42"/>
      <c r="H24" s="43"/>
      <c r="I24" s="43"/>
      <c r="J24" s="43"/>
      <c r="K24" s="43"/>
      <c r="L24" s="43"/>
    </row>
    <row r="25" spans="1:20" ht="25.5" x14ac:dyDescent="0.25">
      <c r="A25" s="34"/>
      <c r="B25" s="35"/>
      <c r="C25" s="35"/>
      <c r="D25" s="36"/>
      <c r="E25" s="37"/>
      <c r="F25" s="38" t="s">
        <v>56</v>
      </c>
      <c r="G25" s="38" t="s">
        <v>11</v>
      </c>
      <c r="H25" s="38" t="s">
        <v>45</v>
      </c>
      <c r="I25" s="73" t="s">
        <v>94</v>
      </c>
      <c r="J25" s="73" t="s">
        <v>96</v>
      </c>
      <c r="K25" s="38" t="s">
        <v>46</v>
      </c>
      <c r="L25" s="38" t="s">
        <v>47</v>
      </c>
    </row>
    <row r="26" spans="1:20" x14ac:dyDescent="0.25">
      <c r="A26" s="135" t="s">
        <v>41</v>
      </c>
      <c r="B26" s="136"/>
      <c r="C26" s="136"/>
      <c r="D26" s="136"/>
      <c r="E26" s="137"/>
      <c r="F26" s="50">
        <v>305981</v>
      </c>
      <c r="G26" s="50">
        <v>249285.53</v>
      </c>
      <c r="H26" s="50">
        <v>102000</v>
      </c>
      <c r="I26" s="50">
        <v>103423.6</v>
      </c>
      <c r="J26" s="50">
        <v>103423.6</v>
      </c>
      <c r="K26" s="50">
        <v>0</v>
      </c>
      <c r="L26" s="76">
        <v>0</v>
      </c>
    </row>
    <row r="27" spans="1:20" ht="30" customHeight="1" x14ac:dyDescent="0.25">
      <c r="A27" s="138" t="s">
        <v>7</v>
      </c>
      <c r="B27" s="139"/>
      <c r="C27" s="139"/>
      <c r="D27" s="139"/>
      <c r="E27" s="140"/>
      <c r="F27" s="51">
        <v>56695</v>
      </c>
      <c r="G27" s="51">
        <v>249285.53</v>
      </c>
      <c r="H27" s="51">
        <v>102000</v>
      </c>
      <c r="I27" s="51">
        <v>103423.6</v>
      </c>
      <c r="J27" s="51">
        <v>103423.6</v>
      </c>
      <c r="K27" s="51">
        <v>0</v>
      </c>
      <c r="L27" s="77">
        <v>0</v>
      </c>
    </row>
    <row r="28" spans="1:20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20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20" x14ac:dyDescent="0.25">
      <c r="A30" s="129" t="s">
        <v>77</v>
      </c>
      <c r="B30" s="120"/>
      <c r="C30" s="120"/>
      <c r="D30" s="120"/>
      <c r="E30" s="120"/>
      <c r="F30" s="39">
        <v>0</v>
      </c>
      <c r="G30" s="39">
        <v>-2.6193447411060333E-10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</row>
    <row r="31" spans="1:20" ht="11.25" customHeight="1" x14ac:dyDescent="0.25">
      <c r="A31" s="45"/>
      <c r="B31" s="46"/>
      <c r="C31" s="46"/>
      <c r="D31" s="46"/>
      <c r="E31" s="46"/>
      <c r="F31" s="47"/>
      <c r="G31" s="47"/>
      <c r="H31" s="47"/>
      <c r="I31" s="47"/>
      <c r="J31" s="47"/>
      <c r="K31" s="47"/>
      <c r="L31" s="47"/>
    </row>
    <row r="32" spans="1:20" ht="29.25" customHeight="1" x14ac:dyDescent="0.25">
      <c r="A32" s="133" t="s">
        <v>78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</row>
    <row r="33" spans="1:12" ht="8.25" customHeigh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x14ac:dyDescent="0.25">
      <c r="A34" s="133" t="s">
        <v>43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</row>
    <row r="35" spans="1:12" ht="8.25" customHeight="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29.25" customHeight="1" x14ac:dyDescent="0.25">
      <c r="A36" s="133" t="s">
        <v>44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</row>
    <row r="38" spans="1:12" x14ac:dyDescent="0.25">
      <c r="A38" s="15" t="s">
        <v>104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40" spans="1:12" x14ac:dyDescent="0.25">
      <c r="A40" t="s">
        <v>95</v>
      </c>
    </row>
    <row r="41" spans="1:12" x14ac:dyDescent="0.25">
      <c r="A41" t="s">
        <v>101</v>
      </c>
      <c r="K41" t="s">
        <v>92</v>
      </c>
    </row>
    <row r="42" spans="1:12" x14ac:dyDescent="0.25">
      <c r="A42" t="s">
        <v>102</v>
      </c>
      <c r="K42" t="s">
        <v>93</v>
      </c>
    </row>
  </sheetData>
  <mergeCells count="20">
    <mergeCell ref="A36:L36"/>
    <mergeCell ref="A23:L23"/>
    <mergeCell ref="A32:L32"/>
    <mergeCell ref="A30:E30"/>
    <mergeCell ref="A34:L34"/>
    <mergeCell ref="A26:E26"/>
    <mergeCell ref="A27:E27"/>
    <mergeCell ref="A19:E19"/>
    <mergeCell ref="A20:E20"/>
    <mergeCell ref="A21:E21"/>
    <mergeCell ref="A13:E13"/>
    <mergeCell ref="A14:E14"/>
    <mergeCell ref="A12:E12"/>
    <mergeCell ref="A5:L5"/>
    <mergeCell ref="A16:L16"/>
    <mergeCell ref="A1:L1"/>
    <mergeCell ref="A3:L3"/>
    <mergeCell ref="A8:E8"/>
    <mergeCell ref="A9:E9"/>
    <mergeCell ref="A10:E10"/>
  </mergeCells>
  <pageMargins left="0.7" right="0.7" top="0.75" bottom="0.75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8"/>
  <sheetViews>
    <sheetView zoomScaleNormal="100" zoomScaleSheetLayoutView="80" workbookViewId="0">
      <selection sqref="A1:L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7.5703125" customWidth="1"/>
    <col min="5" max="5" width="39.7109375" customWidth="1"/>
    <col min="6" max="6" width="25.28515625" customWidth="1"/>
    <col min="7" max="7" width="25.28515625" style="19" customWidth="1"/>
    <col min="8" max="12" width="25.28515625" customWidth="1"/>
  </cols>
  <sheetData>
    <row r="1" spans="1:12" ht="42" customHeight="1" x14ac:dyDescent="0.25">
      <c r="A1" s="121" t="s">
        <v>105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8" customHeight="1" x14ac:dyDescent="0.25">
      <c r="A2" s="83"/>
      <c r="B2" s="83"/>
      <c r="C2" s="83"/>
      <c r="D2" s="83"/>
      <c r="E2" s="83"/>
      <c r="F2" s="83"/>
      <c r="G2" s="52"/>
      <c r="H2" s="83"/>
      <c r="I2" s="116"/>
      <c r="J2" s="117"/>
      <c r="K2" s="83"/>
      <c r="L2" s="83"/>
    </row>
    <row r="3" spans="1:12" ht="15.75" x14ac:dyDescent="0.25">
      <c r="A3" s="121" t="s">
        <v>31</v>
      </c>
      <c r="B3" s="121"/>
      <c r="C3" s="121"/>
      <c r="D3" s="121"/>
      <c r="E3" s="121"/>
      <c r="F3" s="121"/>
      <c r="G3" s="121"/>
      <c r="H3" s="121"/>
      <c r="I3" s="121"/>
      <c r="J3" s="121"/>
      <c r="K3" s="122"/>
      <c r="L3" s="122"/>
    </row>
    <row r="4" spans="1:12" ht="15.75" x14ac:dyDescent="0.25">
      <c r="A4" s="83"/>
      <c r="B4" s="83"/>
      <c r="C4" s="83"/>
      <c r="D4" s="83"/>
      <c r="E4" s="83"/>
      <c r="F4" s="83"/>
      <c r="G4" s="52"/>
      <c r="H4" s="83"/>
      <c r="I4" s="116"/>
      <c r="J4" s="117"/>
      <c r="K4" s="84"/>
      <c r="L4" s="84"/>
    </row>
    <row r="5" spans="1:12" ht="18" customHeight="1" x14ac:dyDescent="0.25">
      <c r="A5" s="121" t="s">
        <v>13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5.75" x14ac:dyDescent="0.25">
      <c r="A6" s="83"/>
      <c r="B6" s="83"/>
      <c r="C6" s="83"/>
      <c r="D6" s="83"/>
      <c r="E6" s="83"/>
      <c r="F6" s="83"/>
      <c r="G6" s="52"/>
      <c r="H6" s="83"/>
      <c r="I6" s="116"/>
      <c r="J6" s="117"/>
      <c r="K6" s="84"/>
      <c r="L6" s="84"/>
    </row>
    <row r="7" spans="1:12" ht="15.75" x14ac:dyDescent="0.25">
      <c r="A7" s="121" t="s">
        <v>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1:12" ht="15.75" x14ac:dyDescent="0.25">
      <c r="A8" s="83"/>
      <c r="B8" s="83"/>
      <c r="C8" s="83"/>
      <c r="D8" s="83"/>
      <c r="E8" s="83"/>
      <c r="F8" s="83"/>
      <c r="G8" s="52"/>
      <c r="H8" s="83"/>
      <c r="I8" s="116"/>
      <c r="J8" s="117"/>
      <c r="K8" s="84"/>
      <c r="L8" s="84"/>
    </row>
    <row r="9" spans="1:12" ht="25.5" x14ac:dyDescent="0.25">
      <c r="A9" s="7" t="s">
        <v>14</v>
      </c>
      <c r="B9" s="6" t="s">
        <v>15</v>
      </c>
      <c r="C9" s="6" t="s">
        <v>16</v>
      </c>
      <c r="D9" s="6" t="s">
        <v>55</v>
      </c>
      <c r="E9" s="6" t="s">
        <v>12</v>
      </c>
      <c r="F9" s="6" t="s">
        <v>86</v>
      </c>
      <c r="G9" s="53" t="s">
        <v>87</v>
      </c>
      <c r="H9" s="7" t="s">
        <v>88</v>
      </c>
      <c r="I9" s="7" t="s">
        <v>99</v>
      </c>
      <c r="J9" s="7" t="s">
        <v>100</v>
      </c>
      <c r="K9" s="7" t="s">
        <v>89</v>
      </c>
      <c r="L9" s="7" t="s">
        <v>90</v>
      </c>
    </row>
    <row r="10" spans="1:12" ht="15.75" customHeight="1" x14ac:dyDescent="0.25">
      <c r="A10" s="54">
        <v>6</v>
      </c>
      <c r="B10" s="54"/>
      <c r="C10" s="54"/>
      <c r="D10" s="54"/>
      <c r="E10" s="54" t="s">
        <v>17</v>
      </c>
      <c r="F10" s="55">
        <f>F11+F14+F16+F18+F20</f>
        <v>780286.41999999993</v>
      </c>
      <c r="G10" s="55">
        <f t="shared" ref="G10:J10" si="0">G11+G14+G16+G18+G20</f>
        <v>829270.97000000009</v>
      </c>
      <c r="H10" s="55">
        <f t="shared" si="0"/>
        <v>901038.16</v>
      </c>
      <c r="I10" s="55">
        <f t="shared" si="0"/>
        <v>915139.39000000013</v>
      </c>
      <c r="J10" s="55">
        <f t="shared" si="0"/>
        <v>971567.95000000007</v>
      </c>
      <c r="K10" s="55">
        <f>K11+K14+K16+K18+K20</f>
        <v>895547.76</v>
      </c>
      <c r="L10" s="55">
        <f t="shared" ref="L10" si="1">L11+L14+L16+L18+L20</f>
        <v>904307.46000000008</v>
      </c>
    </row>
    <row r="11" spans="1:12" ht="25.5" x14ac:dyDescent="0.25">
      <c r="A11" s="56"/>
      <c r="B11" s="56">
        <v>63</v>
      </c>
      <c r="C11" s="56"/>
      <c r="D11" s="56"/>
      <c r="E11" s="56" t="s">
        <v>48</v>
      </c>
      <c r="F11" s="26">
        <f>F12+F13</f>
        <v>669262.85</v>
      </c>
      <c r="G11" s="26">
        <f t="shared" ref="G11:L11" si="2">G12+G13</f>
        <v>718247.95000000007</v>
      </c>
      <c r="H11" s="26">
        <f t="shared" si="2"/>
        <v>780805.09</v>
      </c>
      <c r="I11" s="26">
        <f t="shared" si="2"/>
        <v>791997.13</v>
      </c>
      <c r="J11" s="26">
        <f t="shared" si="2"/>
        <v>842871.05</v>
      </c>
      <c r="K11" s="26">
        <f t="shared" si="2"/>
        <v>779414.7</v>
      </c>
      <c r="L11" s="26">
        <f t="shared" si="2"/>
        <v>788174.4</v>
      </c>
    </row>
    <row r="12" spans="1:12" x14ac:dyDescent="0.25">
      <c r="A12" s="11"/>
      <c r="B12" s="11"/>
      <c r="C12" s="57">
        <v>52</v>
      </c>
      <c r="D12" s="57"/>
      <c r="E12" s="57" t="s">
        <v>67</v>
      </c>
      <c r="F12" s="20">
        <v>665891.69999999995</v>
      </c>
      <c r="G12" s="20">
        <v>713602.67</v>
      </c>
      <c r="H12" s="20">
        <v>772805.09</v>
      </c>
      <c r="I12" s="20">
        <v>773922.13</v>
      </c>
      <c r="J12" s="20">
        <v>824796</v>
      </c>
      <c r="K12" s="20">
        <v>779414.7</v>
      </c>
      <c r="L12" s="20">
        <v>788174.4</v>
      </c>
    </row>
    <row r="13" spans="1:12" x14ac:dyDescent="0.25">
      <c r="A13" s="11"/>
      <c r="B13" s="11"/>
      <c r="C13" s="57">
        <v>11</v>
      </c>
      <c r="D13" s="57"/>
      <c r="E13" s="57" t="s">
        <v>18</v>
      </c>
      <c r="F13" s="24">
        <v>3371.15</v>
      </c>
      <c r="G13" s="20">
        <v>4645.28</v>
      </c>
      <c r="H13" s="20">
        <v>8000</v>
      </c>
      <c r="I13" s="20">
        <v>18075</v>
      </c>
      <c r="J13" s="20">
        <v>18075.05</v>
      </c>
      <c r="K13" s="20">
        <v>0</v>
      </c>
      <c r="L13" s="20">
        <v>0</v>
      </c>
    </row>
    <row r="14" spans="1:12" x14ac:dyDescent="0.25">
      <c r="A14" s="58"/>
      <c r="B14" s="58">
        <v>64</v>
      </c>
      <c r="C14" s="59"/>
      <c r="D14" s="59"/>
      <c r="E14" s="59" t="s">
        <v>68</v>
      </c>
      <c r="F14" s="26">
        <f>F15</f>
        <v>0.66</v>
      </c>
      <c r="G14" s="26">
        <f t="shared" ref="G14:L14" si="3">G15</f>
        <v>0.4</v>
      </c>
      <c r="H14" s="26">
        <f t="shared" si="3"/>
        <v>0.53</v>
      </c>
      <c r="I14" s="26">
        <f t="shared" si="3"/>
        <v>10</v>
      </c>
      <c r="J14" s="26">
        <f t="shared" si="3"/>
        <v>20</v>
      </c>
      <c r="K14" s="26">
        <f t="shared" si="3"/>
        <v>0.53</v>
      </c>
      <c r="L14" s="26">
        <f t="shared" si="3"/>
        <v>0.53</v>
      </c>
    </row>
    <row r="15" spans="1:12" x14ac:dyDescent="0.25">
      <c r="A15" s="11"/>
      <c r="B15" s="60"/>
      <c r="C15" s="57">
        <v>31</v>
      </c>
      <c r="D15" s="57"/>
      <c r="E15" s="57" t="s">
        <v>38</v>
      </c>
      <c r="F15" s="20">
        <v>0.66</v>
      </c>
      <c r="G15" s="20">
        <v>0.4</v>
      </c>
      <c r="H15" s="20">
        <v>0.53</v>
      </c>
      <c r="I15" s="20">
        <v>10</v>
      </c>
      <c r="J15" s="20">
        <v>20</v>
      </c>
      <c r="K15" s="20">
        <v>0.53</v>
      </c>
      <c r="L15" s="20">
        <v>0.53</v>
      </c>
    </row>
    <row r="16" spans="1:12" ht="25.5" customHeight="1" x14ac:dyDescent="0.25">
      <c r="A16" s="58"/>
      <c r="B16" s="58">
        <v>65</v>
      </c>
      <c r="C16" s="59"/>
      <c r="D16" s="59"/>
      <c r="E16" s="61" t="s">
        <v>70</v>
      </c>
      <c r="F16" s="26">
        <f>F17</f>
        <v>69248.399999999994</v>
      </c>
      <c r="G16" s="26">
        <f t="shared" ref="G16:L16" si="4">G17</f>
        <v>67688.63</v>
      </c>
      <c r="H16" s="26">
        <f t="shared" si="4"/>
        <v>76497.539999999994</v>
      </c>
      <c r="I16" s="26">
        <f t="shared" si="4"/>
        <v>76497.539999999994</v>
      </c>
      <c r="J16" s="26">
        <f t="shared" si="4"/>
        <v>82041.78</v>
      </c>
      <c r="K16" s="26">
        <f t="shared" si="4"/>
        <v>72997.53</v>
      </c>
      <c r="L16" s="26">
        <f t="shared" si="4"/>
        <v>72997.53</v>
      </c>
    </row>
    <row r="17" spans="1:12" x14ac:dyDescent="0.25">
      <c r="A17" s="11"/>
      <c r="B17" s="60"/>
      <c r="C17" s="57">
        <v>43</v>
      </c>
      <c r="D17" s="57"/>
      <c r="E17" s="57" t="s">
        <v>59</v>
      </c>
      <c r="F17" s="24">
        <v>69248.399999999994</v>
      </c>
      <c r="G17" s="20">
        <v>67688.63</v>
      </c>
      <c r="H17" s="20">
        <v>76497.539999999994</v>
      </c>
      <c r="I17" s="20">
        <v>76497.539999999994</v>
      </c>
      <c r="J17" s="20">
        <v>82041.78</v>
      </c>
      <c r="K17" s="20">
        <v>72997.53</v>
      </c>
      <c r="L17" s="20">
        <v>72997.53</v>
      </c>
    </row>
    <row r="18" spans="1:12" ht="25.5" x14ac:dyDescent="0.25">
      <c r="A18" s="58"/>
      <c r="B18" s="58">
        <v>66</v>
      </c>
      <c r="C18" s="59"/>
      <c r="D18" s="59"/>
      <c r="E18" s="61" t="s">
        <v>69</v>
      </c>
      <c r="F18" s="62">
        <f>F19</f>
        <v>630.44000000000005</v>
      </c>
      <c r="G18" s="62">
        <f t="shared" ref="G18:L18" si="5">G19</f>
        <v>199.08</v>
      </c>
      <c r="H18" s="62">
        <f t="shared" si="5"/>
        <v>600</v>
      </c>
      <c r="I18" s="62">
        <f t="shared" si="5"/>
        <v>2643.92</v>
      </c>
      <c r="J18" s="62">
        <f t="shared" si="5"/>
        <v>2643.92</v>
      </c>
      <c r="K18" s="62">
        <f t="shared" si="5"/>
        <v>0</v>
      </c>
      <c r="L18" s="62">
        <f t="shared" si="5"/>
        <v>0</v>
      </c>
    </row>
    <row r="19" spans="1:12" x14ac:dyDescent="0.25">
      <c r="A19" s="11"/>
      <c r="B19" s="60"/>
      <c r="C19" s="57">
        <v>61</v>
      </c>
      <c r="D19" s="57"/>
      <c r="E19" s="57" t="s">
        <v>74</v>
      </c>
      <c r="F19" s="24">
        <v>630.44000000000005</v>
      </c>
      <c r="G19" s="24">
        <v>199.08</v>
      </c>
      <c r="H19" s="20">
        <v>600</v>
      </c>
      <c r="I19" s="20">
        <v>2643.92</v>
      </c>
      <c r="J19" s="20">
        <v>2643.92</v>
      </c>
      <c r="K19" s="20">
        <v>0</v>
      </c>
      <c r="L19" s="20">
        <v>0</v>
      </c>
    </row>
    <row r="20" spans="1:12" ht="25.5" x14ac:dyDescent="0.25">
      <c r="A20" s="58"/>
      <c r="B20" s="58">
        <v>67</v>
      </c>
      <c r="C20" s="59"/>
      <c r="D20" s="59"/>
      <c r="E20" s="56" t="s">
        <v>49</v>
      </c>
      <c r="F20" s="26">
        <f>F21</f>
        <v>41144.07</v>
      </c>
      <c r="G20" s="26">
        <f t="shared" ref="G20:L20" si="6">G21</f>
        <v>43134.91</v>
      </c>
      <c r="H20" s="26">
        <f t="shared" si="6"/>
        <v>43135</v>
      </c>
      <c r="I20" s="26">
        <f t="shared" si="6"/>
        <v>43990.8</v>
      </c>
      <c r="J20" s="26">
        <f t="shared" si="6"/>
        <v>43991.199999999997</v>
      </c>
      <c r="K20" s="26">
        <f t="shared" si="6"/>
        <v>43135</v>
      </c>
      <c r="L20" s="26">
        <f t="shared" si="6"/>
        <v>43135</v>
      </c>
    </row>
    <row r="21" spans="1:12" x14ac:dyDescent="0.25">
      <c r="A21" s="11"/>
      <c r="B21" s="11"/>
      <c r="C21" s="57">
        <v>11</v>
      </c>
      <c r="D21" s="57"/>
      <c r="E21" s="63" t="s">
        <v>18</v>
      </c>
      <c r="F21" s="24">
        <v>41144.07</v>
      </c>
      <c r="G21" s="24">
        <v>43134.91</v>
      </c>
      <c r="H21" s="20">
        <v>43135</v>
      </c>
      <c r="I21" s="20">
        <v>43990.8</v>
      </c>
      <c r="J21" s="20">
        <v>43991.199999999997</v>
      </c>
      <c r="K21" s="20">
        <v>43135</v>
      </c>
      <c r="L21" s="20">
        <v>43135</v>
      </c>
    </row>
    <row r="22" spans="1:12" x14ac:dyDescent="0.25">
      <c r="A22" s="54">
        <v>9</v>
      </c>
      <c r="B22" s="54"/>
      <c r="C22" s="54"/>
      <c r="D22" s="54"/>
      <c r="E22" s="54" t="s">
        <v>84</v>
      </c>
      <c r="F22" s="55">
        <f>F23</f>
        <v>40610.659999999996</v>
      </c>
      <c r="G22" s="55">
        <f t="shared" ref="G22:L22" si="7">G23</f>
        <v>33085.82</v>
      </c>
      <c r="H22" s="55">
        <f t="shared" si="7"/>
        <v>13537.73</v>
      </c>
      <c r="I22" s="55">
        <f t="shared" si="7"/>
        <v>13726.669999999998</v>
      </c>
      <c r="J22" s="55">
        <f t="shared" si="7"/>
        <v>13726.669999999998</v>
      </c>
      <c r="K22" s="55">
        <f t="shared" si="7"/>
        <v>0</v>
      </c>
      <c r="L22" s="55">
        <f t="shared" si="7"/>
        <v>0</v>
      </c>
    </row>
    <row r="23" spans="1:12" x14ac:dyDescent="0.25">
      <c r="A23" s="56"/>
      <c r="B23" s="56">
        <v>92</v>
      </c>
      <c r="C23" s="56"/>
      <c r="D23" s="56"/>
      <c r="E23" s="56" t="s">
        <v>85</v>
      </c>
      <c r="F23" s="26">
        <f>F24+F25</f>
        <v>40610.659999999996</v>
      </c>
      <c r="G23" s="26">
        <f t="shared" ref="G23:L23" si="8">G24+G25</f>
        <v>33085.82</v>
      </c>
      <c r="H23" s="26">
        <f t="shared" si="8"/>
        <v>13537.73</v>
      </c>
      <c r="I23" s="26">
        <f t="shared" si="8"/>
        <v>13726.669999999998</v>
      </c>
      <c r="J23" s="26">
        <f t="shared" si="8"/>
        <v>13726.669999999998</v>
      </c>
      <c r="K23" s="26">
        <f t="shared" si="8"/>
        <v>0</v>
      </c>
      <c r="L23" s="26">
        <f t="shared" si="8"/>
        <v>0</v>
      </c>
    </row>
    <row r="24" spans="1:12" x14ac:dyDescent="0.25">
      <c r="A24" s="11"/>
      <c r="B24" s="11"/>
      <c r="C24" s="57">
        <v>43</v>
      </c>
      <c r="D24" s="57"/>
      <c r="E24" s="57" t="s">
        <v>59</v>
      </c>
      <c r="F24" s="20">
        <v>42082.95</v>
      </c>
      <c r="G24" s="20">
        <v>36181.050000000003</v>
      </c>
      <c r="H24" s="20">
        <v>13537.73</v>
      </c>
      <c r="I24" s="20">
        <v>14843.71</v>
      </c>
      <c r="J24" s="20">
        <v>14843.71</v>
      </c>
      <c r="K24" s="20">
        <v>0</v>
      </c>
      <c r="L24" s="20">
        <v>0</v>
      </c>
    </row>
    <row r="25" spans="1:12" x14ac:dyDescent="0.25">
      <c r="A25" s="11"/>
      <c r="B25" s="11"/>
      <c r="C25" s="57">
        <v>52</v>
      </c>
      <c r="D25" s="57"/>
      <c r="E25" s="57" t="s">
        <v>67</v>
      </c>
      <c r="F25" s="93">
        <v>-1472.29</v>
      </c>
      <c r="G25" s="93">
        <v>-3095.23</v>
      </c>
      <c r="H25" s="97">
        <v>0</v>
      </c>
      <c r="I25" s="93">
        <v>-1117.04</v>
      </c>
      <c r="J25" s="93">
        <v>-1117.04</v>
      </c>
      <c r="K25" s="97">
        <v>0</v>
      </c>
      <c r="L25" s="97">
        <v>0</v>
      </c>
    </row>
    <row r="27" spans="1:12" ht="15.75" customHeight="1" x14ac:dyDescent="0.25">
      <c r="A27" s="121" t="s">
        <v>19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</row>
    <row r="28" spans="1:12" ht="18" x14ac:dyDescent="0.25">
      <c r="A28" s="1"/>
      <c r="B28" s="1"/>
      <c r="C28" s="1"/>
      <c r="D28" s="1"/>
      <c r="E28" s="1"/>
      <c r="F28" s="1"/>
      <c r="G28" s="18"/>
      <c r="H28" s="1"/>
      <c r="I28" s="1"/>
      <c r="J28" s="1"/>
      <c r="K28" s="2"/>
      <c r="L28" s="2"/>
    </row>
    <row r="29" spans="1:12" ht="25.5" x14ac:dyDescent="0.25">
      <c r="A29" s="7" t="s">
        <v>14</v>
      </c>
      <c r="B29" s="6" t="s">
        <v>15</v>
      </c>
      <c r="C29" s="6" t="s">
        <v>16</v>
      </c>
      <c r="D29" s="6"/>
      <c r="E29" s="6" t="s">
        <v>20</v>
      </c>
      <c r="F29" s="6" t="s">
        <v>86</v>
      </c>
      <c r="G29" s="53" t="s">
        <v>87</v>
      </c>
      <c r="H29" s="7" t="s">
        <v>88</v>
      </c>
      <c r="I29" s="7" t="s">
        <v>94</v>
      </c>
      <c r="J29" s="7" t="s">
        <v>96</v>
      </c>
      <c r="K29" s="7" t="s">
        <v>89</v>
      </c>
      <c r="L29" s="7" t="s">
        <v>90</v>
      </c>
    </row>
    <row r="30" spans="1:12" ht="15.75" customHeight="1" x14ac:dyDescent="0.25">
      <c r="A30" s="54">
        <v>3</v>
      </c>
      <c r="B30" s="54"/>
      <c r="C30" s="54"/>
      <c r="D30" s="54"/>
      <c r="E30" s="54" t="s">
        <v>21</v>
      </c>
      <c r="F30" s="21">
        <f>F31+F34+F39</f>
        <v>767085.80999999994</v>
      </c>
      <c r="G30" s="21">
        <f t="shared" ref="G30:L30" si="9">G31+G34+G39</f>
        <v>829852.83000000007</v>
      </c>
      <c r="H30" s="21">
        <f t="shared" si="9"/>
        <v>906612.53</v>
      </c>
      <c r="I30" s="21">
        <f t="shared" si="9"/>
        <v>920902.69000000006</v>
      </c>
      <c r="J30" s="21">
        <f t="shared" si="9"/>
        <v>967413.6100000001</v>
      </c>
      <c r="K30" s="21">
        <f t="shared" si="9"/>
        <v>889442.50999999989</v>
      </c>
      <c r="L30" s="21">
        <f t="shared" si="9"/>
        <v>898202.21</v>
      </c>
    </row>
    <row r="31" spans="1:12" ht="15.75" customHeight="1" x14ac:dyDescent="0.25">
      <c r="A31" s="56"/>
      <c r="B31" s="56">
        <v>31</v>
      </c>
      <c r="C31" s="56"/>
      <c r="D31" s="56"/>
      <c r="E31" s="56" t="s">
        <v>22</v>
      </c>
      <c r="F31" s="62">
        <f>F32+F33</f>
        <v>629347.01</v>
      </c>
      <c r="G31" s="62">
        <f t="shared" ref="G31:L31" si="10">G32+G33</f>
        <v>663181.01</v>
      </c>
      <c r="H31" s="62">
        <f t="shared" si="10"/>
        <v>725993.76</v>
      </c>
      <c r="I31" s="62">
        <f t="shared" si="10"/>
        <v>725993.76</v>
      </c>
      <c r="J31" s="62">
        <f t="shared" si="10"/>
        <v>780713.53</v>
      </c>
      <c r="K31" s="62">
        <f t="shared" si="10"/>
        <v>731236.32</v>
      </c>
      <c r="L31" s="62">
        <f t="shared" si="10"/>
        <v>739929.66</v>
      </c>
    </row>
    <row r="32" spans="1:12" x14ac:dyDescent="0.25">
      <c r="A32" s="66"/>
      <c r="B32" s="66"/>
      <c r="C32" s="67">
        <v>43</v>
      </c>
      <c r="D32" s="67"/>
      <c r="E32" s="67" t="s">
        <v>53</v>
      </c>
      <c r="F32" s="27">
        <v>172.01</v>
      </c>
      <c r="G32" s="27">
        <v>0</v>
      </c>
      <c r="H32" s="27">
        <v>0</v>
      </c>
      <c r="I32" s="27">
        <v>0</v>
      </c>
      <c r="J32" s="27">
        <v>699</v>
      </c>
      <c r="K32" s="27">
        <v>0</v>
      </c>
      <c r="L32" s="27">
        <v>0</v>
      </c>
    </row>
    <row r="33" spans="1:12" x14ac:dyDescent="0.25">
      <c r="A33" s="66"/>
      <c r="B33" s="66"/>
      <c r="C33" s="67">
        <v>52</v>
      </c>
      <c r="D33" s="67"/>
      <c r="E33" s="67" t="s">
        <v>75</v>
      </c>
      <c r="F33" s="27">
        <v>629175</v>
      </c>
      <c r="G33" s="27">
        <v>663181.01</v>
      </c>
      <c r="H33" s="27">
        <v>725993.76</v>
      </c>
      <c r="I33" s="27">
        <v>725993.76</v>
      </c>
      <c r="J33" s="27">
        <v>780014.53</v>
      </c>
      <c r="K33" s="27">
        <v>731236.32</v>
      </c>
      <c r="L33" s="27">
        <v>739929.66</v>
      </c>
    </row>
    <row r="34" spans="1:12" x14ac:dyDescent="0.25">
      <c r="A34" s="58"/>
      <c r="B34" s="58">
        <v>32</v>
      </c>
      <c r="C34" s="59"/>
      <c r="D34" s="59"/>
      <c r="E34" s="58" t="s">
        <v>34</v>
      </c>
      <c r="F34" s="62">
        <f>SUM(F35:F38)</f>
        <v>135685.97999999998</v>
      </c>
      <c r="G34" s="62">
        <f t="shared" ref="G34:L34" si="11">SUM(G35:G38)</f>
        <v>165208.29</v>
      </c>
      <c r="H34" s="62">
        <f t="shared" si="11"/>
        <v>179622.81</v>
      </c>
      <c r="I34" s="62">
        <f t="shared" si="11"/>
        <v>193903.50000000003</v>
      </c>
      <c r="J34" s="62">
        <f t="shared" si="11"/>
        <v>185414.52</v>
      </c>
      <c r="K34" s="62">
        <f t="shared" si="11"/>
        <v>157210.23000000001</v>
      </c>
      <c r="L34" s="62">
        <f t="shared" si="11"/>
        <v>157276.59</v>
      </c>
    </row>
    <row r="35" spans="1:12" x14ac:dyDescent="0.25">
      <c r="A35" s="66"/>
      <c r="B35" s="66"/>
      <c r="C35" s="67">
        <v>11</v>
      </c>
      <c r="D35" s="67"/>
      <c r="E35" s="67" t="s">
        <v>18</v>
      </c>
      <c r="F35" s="27">
        <v>43745.43</v>
      </c>
      <c r="G35" s="27">
        <v>47053.27</v>
      </c>
      <c r="H35" s="27">
        <v>50405.02</v>
      </c>
      <c r="I35" s="27">
        <v>61335.82</v>
      </c>
      <c r="J35" s="27">
        <v>61066.25</v>
      </c>
      <c r="K35" s="27">
        <v>42405.02</v>
      </c>
      <c r="L35" s="27">
        <v>42405.02</v>
      </c>
    </row>
    <row r="36" spans="1:12" x14ac:dyDescent="0.25">
      <c r="A36" s="66"/>
      <c r="B36" s="66"/>
      <c r="C36" s="67">
        <v>43</v>
      </c>
      <c r="D36" s="67"/>
      <c r="E36" s="67" t="s">
        <v>53</v>
      </c>
      <c r="F36" s="25">
        <v>54938.75</v>
      </c>
      <c r="G36" s="25">
        <v>71336.52</v>
      </c>
      <c r="H36" s="25">
        <v>81806.460000000006</v>
      </c>
      <c r="I36" s="25">
        <v>83112.429999999993</v>
      </c>
      <c r="J36" s="25">
        <v>78039.92</v>
      </c>
      <c r="K36" s="25">
        <v>66626.83</v>
      </c>
      <c r="L36" s="25">
        <v>66626.83</v>
      </c>
    </row>
    <row r="37" spans="1:12" x14ac:dyDescent="0.25">
      <c r="A37" s="66"/>
      <c r="B37" s="17"/>
      <c r="C37" s="67">
        <v>52</v>
      </c>
      <c r="D37" s="67"/>
      <c r="E37" s="67" t="s">
        <v>75</v>
      </c>
      <c r="F37" s="25">
        <v>36636.81</v>
      </c>
      <c r="G37" s="25">
        <v>46818.5</v>
      </c>
      <c r="H37" s="25">
        <v>46811.33</v>
      </c>
      <c r="I37" s="25">
        <v>46811.33</v>
      </c>
      <c r="J37" s="25">
        <v>43664.43</v>
      </c>
      <c r="K37" s="25">
        <v>48178.38</v>
      </c>
      <c r="L37" s="25">
        <v>48244.74</v>
      </c>
    </row>
    <row r="38" spans="1:12" x14ac:dyDescent="0.25">
      <c r="A38" s="66"/>
      <c r="B38" s="66"/>
      <c r="C38" s="67">
        <v>61</v>
      </c>
      <c r="D38" s="67"/>
      <c r="E38" s="67" t="s">
        <v>57</v>
      </c>
      <c r="F38" s="25">
        <v>364.99</v>
      </c>
      <c r="G38" s="25">
        <v>0</v>
      </c>
      <c r="H38" s="25">
        <v>600</v>
      </c>
      <c r="I38" s="25">
        <v>2643.92</v>
      </c>
      <c r="J38" s="25">
        <v>2643.92</v>
      </c>
      <c r="K38" s="25">
        <v>0</v>
      </c>
      <c r="L38" s="25">
        <v>0</v>
      </c>
    </row>
    <row r="39" spans="1:12" x14ac:dyDescent="0.25">
      <c r="A39" s="58"/>
      <c r="B39" s="58">
        <v>34</v>
      </c>
      <c r="C39" s="59"/>
      <c r="D39" s="59"/>
      <c r="E39" s="59" t="s">
        <v>54</v>
      </c>
      <c r="F39" s="26">
        <f>SUM(F40:F43)</f>
        <v>2052.8199999999997</v>
      </c>
      <c r="G39" s="26">
        <f t="shared" ref="G39:L39" si="12">SUM(G40:G43)</f>
        <v>1463.53</v>
      </c>
      <c r="H39" s="26">
        <f t="shared" si="12"/>
        <v>995.96</v>
      </c>
      <c r="I39" s="26">
        <f t="shared" si="12"/>
        <v>1005.4300000000001</v>
      </c>
      <c r="J39" s="26">
        <f t="shared" si="12"/>
        <v>1285.56</v>
      </c>
      <c r="K39" s="26">
        <f t="shared" si="12"/>
        <v>995.96</v>
      </c>
      <c r="L39" s="26">
        <f t="shared" si="12"/>
        <v>995.96</v>
      </c>
    </row>
    <row r="40" spans="1:12" x14ac:dyDescent="0.25">
      <c r="A40" s="66"/>
      <c r="B40" s="66"/>
      <c r="C40" s="67">
        <v>11</v>
      </c>
      <c r="D40" s="67"/>
      <c r="E40" s="67" t="s">
        <v>18</v>
      </c>
      <c r="F40" s="27">
        <v>769.79</v>
      </c>
      <c r="G40" s="27">
        <v>726.92</v>
      </c>
      <c r="H40" s="27">
        <v>729.98</v>
      </c>
      <c r="I40" s="27">
        <v>729.98</v>
      </c>
      <c r="J40" s="27">
        <v>1000</v>
      </c>
      <c r="K40" s="27">
        <v>729.98</v>
      </c>
      <c r="L40" s="27">
        <v>729.98</v>
      </c>
    </row>
    <row r="41" spans="1:12" x14ac:dyDescent="0.25">
      <c r="A41" s="66"/>
      <c r="B41" s="66"/>
      <c r="C41" s="67">
        <v>31</v>
      </c>
      <c r="D41" s="67"/>
      <c r="E41" s="67" t="s">
        <v>38</v>
      </c>
      <c r="F41" s="27">
        <v>0.66</v>
      </c>
      <c r="G41" s="27">
        <v>0.4</v>
      </c>
      <c r="H41" s="27">
        <v>0.53</v>
      </c>
      <c r="I41" s="27">
        <v>10</v>
      </c>
      <c r="J41" s="27">
        <v>20</v>
      </c>
      <c r="K41" s="27">
        <v>0.53</v>
      </c>
      <c r="L41" s="27">
        <v>0.53</v>
      </c>
    </row>
    <row r="42" spans="1:12" x14ac:dyDescent="0.25">
      <c r="A42" s="66"/>
      <c r="B42" s="17"/>
      <c r="C42" s="105">
        <v>43</v>
      </c>
      <c r="D42" s="16"/>
      <c r="E42" s="106" t="s">
        <v>53</v>
      </c>
      <c r="F42" s="82">
        <v>110.43</v>
      </c>
      <c r="G42" s="82">
        <v>228.28</v>
      </c>
      <c r="H42" s="82">
        <v>265.45</v>
      </c>
      <c r="I42" s="82">
        <v>265.45</v>
      </c>
      <c r="J42" s="82">
        <v>265.56</v>
      </c>
      <c r="K42" s="82">
        <v>265.45</v>
      </c>
      <c r="L42" s="82">
        <v>265.45</v>
      </c>
    </row>
    <row r="43" spans="1:12" x14ac:dyDescent="0.25">
      <c r="A43" s="66"/>
      <c r="B43" s="17"/>
      <c r="C43" s="105">
        <v>52</v>
      </c>
      <c r="D43" s="16"/>
      <c r="E43" s="106" t="s">
        <v>75</v>
      </c>
      <c r="F43" s="82">
        <v>1171.94</v>
      </c>
      <c r="G43" s="82">
        <v>507.93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</row>
    <row r="44" spans="1:12" x14ac:dyDescent="0.25">
      <c r="A44" s="68">
        <v>4</v>
      </c>
      <c r="B44" s="68"/>
      <c r="C44" s="68"/>
      <c r="D44" s="68"/>
      <c r="E44" s="69" t="s">
        <v>23</v>
      </c>
      <c r="F44" s="21">
        <f>F45</f>
        <v>20311.240000000002</v>
      </c>
      <c r="G44" s="21">
        <f t="shared" ref="G44:L44" si="13">G45</f>
        <v>32193.390000000003</v>
      </c>
      <c r="H44" s="21">
        <f t="shared" si="13"/>
        <v>7963.37</v>
      </c>
      <c r="I44" s="21">
        <f t="shared" si="13"/>
        <v>7963.37</v>
      </c>
      <c r="J44" s="21">
        <f t="shared" si="13"/>
        <v>17881.009999999998</v>
      </c>
      <c r="K44" s="21">
        <f t="shared" si="13"/>
        <v>6105.25</v>
      </c>
      <c r="L44" s="21">
        <f t="shared" si="13"/>
        <v>6105.25</v>
      </c>
    </row>
    <row r="45" spans="1:12" x14ac:dyDescent="0.25">
      <c r="A45" s="70"/>
      <c r="B45" s="70">
        <v>42</v>
      </c>
      <c r="C45" s="59"/>
      <c r="D45" s="59"/>
      <c r="E45" s="59" t="s">
        <v>76</v>
      </c>
      <c r="F45" s="26">
        <f>SUM(F46:F48)</f>
        <v>20311.240000000002</v>
      </c>
      <c r="G45" s="26">
        <f t="shared" ref="G45:L45" si="14">SUM(G46:G48)</f>
        <v>32193.390000000003</v>
      </c>
      <c r="H45" s="26">
        <f t="shared" si="14"/>
        <v>7963.37</v>
      </c>
      <c r="I45" s="26">
        <f t="shared" si="14"/>
        <v>7963.37</v>
      </c>
      <c r="J45" s="26">
        <f t="shared" si="14"/>
        <v>17881.009999999998</v>
      </c>
      <c r="K45" s="26">
        <f t="shared" si="14"/>
        <v>6105.25</v>
      </c>
      <c r="L45" s="26">
        <f t="shared" si="14"/>
        <v>6105.25</v>
      </c>
    </row>
    <row r="46" spans="1:12" x14ac:dyDescent="0.25">
      <c r="A46" s="107"/>
      <c r="B46" s="17"/>
      <c r="C46" s="108">
        <v>43</v>
      </c>
      <c r="D46" s="108"/>
      <c r="E46" s="67" t="s">
        <v>53</v>
      </c>
      <c r="F46" s="27">
        <v>19514.900000000001</v>
      </c>
      <c r="G46" s="27">
        <v>31994.31</v>
      </c>
      <c r="H46" s="27">
        <v>7963.37</v>
      </c>
      <c r="I46" s="27">
        <v>7963.37</v>
      </c>
      <c r="J46" s="27">
        <v>17881.009999999998</v>
      </c>
      <c r="K46" s="27">
        <v>6105.25</v>
      </c>
      <c r="L46" s="27">
        <v>6105.25</v>
      </c>
    </row>
    <row r="47" spans="1:12" x14ac:dyDescent="0.25">
      <c r="A47" s="107"/>
      <c r="B47" s="17"/>
      <c r="C47" s="108">
        <v>52</v>
      </c>
      <c r="D47" s="108"/>
      <c r="E47" s="106" t="s">
        <v>75</v>
      </c>
      <c r="F47" s="25">
        <v>530.89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</row>
    <row r="48" spans="1:12" x14ac:dyDescent="0.25">
      <c r="A48" s="107"/>
      <c r="B48" s="17"/>
      <c r="C48" s="108">
        <v>61</v>
      </c>
      <c r="D48" s="108"/>
      <c r="E48" s="106" t="s">
        <v>57</v>
      </c>
      <c r="F48" s="25">
        <v>265.45</v>
      </c>
      <c r="G48" s="25">
        <v>199.08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</row>
  </sheetData>
  <mergeCells count="5">
    <mergeCell ref="A1:L1"/>
    <mergeCell ref="A3:L3"/>
    <mergeCell ref="A5:L5"/>
    <mergeCell ref="A7:L7"/>
    <mergeCell ref="A27:L27"/>
  </mergeCells>
  <pageMargins left="0.7" right="0.7" top="0.75" bottom="0.75" header="0.3" footer="0.3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6"/>
  <sheetViews>
    <sheetView zoomScaleNormal="100" workbookViewId="0">
      <selection sqref="A1:H1"/>
    </sheetView>
  </sheetViews>
  <sheetFormatPr defaultRowHeight="15" x14ac:dyDescent="0.25"/>
  <cols>
    <col min="1" max="1" width="37.7109375" customWidth="1"/>
    <col min="2" max="8" width="25.28515625" customWidth="1"/>
  </cols>
  <sheetData>
    <row r="1" spans="1:13" ht="42" customHeight="1" x14ac:dyDescent="0.25">
      <c r="A1" s="121" t="s">
        <v>105</v>
      </c>
      <c r="B1" s="121"/>
      <c r="C1" s="121"/>
      <c r="D1" s="121"/>
      <c r="E1" s="121"/>
      <c r="F1" s="121"/>
      <c r="G1" s="121"/>
      <c r="H1" s="121"/>
      <c r="I1" s="118"/>
      <c r="J1" s="118"/>
      <c r="K1" s="118"/>
      <c r="L1" s="118"/>
      <c r="M1" s="118"/>
    </row>
    <row r="2" spans="1:13" ht="18" customHeight="1" x14ac:dyDescent="0.25">
      <c r="A2" s="29"/>
      <c r="B2" s="29"/>
      <c r="C2" s="29"/>
      <c r="D2" s="29"/>
      <c r="E2" s="29"/>
      <c r="F2" s="29"/>
      <c r="G2" s="29"/>
      <c r="H2" s="29"/>
      <c r="I2" s="28"/>
      <c r="J2" s="28"/>
      <c r="K2" s="28"/>
      <c r="L2" s="28"/>
    </row>
    <row r="3" spans="1:13" ht="15.75" x14ac:dyDescent="0.25">
      <c r="A3" s="121" t="s">
        <v>31</v>
      </c>
      <c r="B3" s="121"/>
      <c r="C3" s="121"/>
      <c r="D3" s="121"/>
      <c r="E3" s="121"/>
      <c r="F3" s="121"/>
      <c r="G3" s="122"/>
      <c r="H3" s="122"/>
      <c r="I3" s="28"/>
      <c r="J3" s="28"/>
      <c r="K3" s="28"/>
      <c r="L3" s="28"/>
    </row>
    <row r="4" spans="1:13" ht="18.75" x14ac:dyDescent="0.25">
      <c r="A4" s="29"/>
      <c r="B4" s="29"/>
      <c r="C4" s="29"/>
      <c r="D4" s="29"/>
      <c r="E4" s="29"/>
      <c r="F4" s="29"/>
      <c r="G4" s="30"/>
      <c r="H4" s="30"/>
      <c r="I4" s="28"/>
      <c r="J4" s="28"/>
      <c r="K4" s="28"/>
      <c r="L4" s="28"/>
    </row>
    <row r="5" spans="1:13" ht="18" customHeight="1" x14ac:dyDescent="0.25">
      <c r="A5" s="121" t="s">
        <v>13</v>
      </c>
      <c r="B5" s="123"/>
      <c r="C5" s="123"/>
      <c r="D5" s="123"/>
      <c r="E5" s="123"/>
      <c r="F5" s="123"/>
      <c r="G5" s="123"/>
      <c r="H5" s="123"/>
      <c r="I5" s="28"/>
      <c r="J5" s="28"/>
      <c r="K5" s="28"/>
      <c r="L5" s="28"/>
    </row>
    <row r="6" spans="1:13" ht="18.75" x14ac:dyDescent="0.25">
      <c r="A6" s="29"/>
      <c r="B6" s="29"/>
      <c r="C6" s="29"/>
      <c r="D6" s="29"/>
      <c r="E6" s="29"/>
      <c r="F6" s="29"/>
      <c r="G6" s="30"/>
      <c r="H6" s="30"/>
      <c r="I6" s="28"/>
      <c r="J6" s="28"/>
      <c r="K6" s="28"/>
      <c r="L6" s="28"/>
    </row>
    <row r="7" spans="1:13" ht="15.75" x14ac:dyDescent="0.25">
      <c r="A7" s="121" t="s">
        <v>24</v>
      </c>
      <c r="B7" s="141"/>
      <c r="C7" s="141"/>
      <c r="D7" s="141"/>
      <c r="E7" s="141"/>
      <c r="F7" s="141"/>
      <c r="G7" s="141"/>
      <c r="H7" s="141"/>
      <c r="I7" s="28"/>
      <c r="J7" s="28"/>
      <c r="K7" s="28"/>
      <c r="L7" s="28"/>
    </row>
    <row r="8" spans="1:13" ht="18.75" x14ac:dyDescent="0.25">
      <c r="A8" s="29"/>
      <c r="B8" s="29"/>
      <c r="C8" s="29"/>
      <c r="D8" s="29"/>
      <c r="E8" s="29"/>
      <c r="F8" s="29"/>
      <c r="G8" s="30"/>
      <c r="H8" s="30"/>
      <c r="I8" s="28"/>
      <c r="J8" s="28"/>
      <c r="K8" s="28"/>
      <c r="L8" s="28"/>
    </row>
    <row r="9" spans="1:13" ht="25.5" x14ac:dyDescent="0.25">
      <c r="A9" s="7" t="s">
        <v>25</v>
      </c>
      <c r="B9" s="6" t="s">
        <v>86</v>
      </c>
      <c r="C9" s="7" t="s">
        <v>87</v>
      </c>
      <c r="D9" s="7" t="s">
        <v>88</v>
      </c>
      <c r="E9" s="7" t="s">
        <v>99</v>
      </c>
      <c r="F9" s="7" t="s">
        <v>100</v>
      </c>
      <c r="G9" s="7" t="s">
        <v>89</v>
      </c>
      <c r="H9" s="7" t="s">
        <v>90</v>
      </c>
    </row>
    <row r="10" spans="1:13" ht="15.75" customHeight="1" x14ac:dyDescent="0.25">
      <c r="A10" s="54" t="s">
        <v>26</v>
      </c>
      <c r="B10" s="79">
        <f>B11</f>
        <v>787397.05</v>
      </c>
      <c r="C10" s="79">
        <f t="shared" ref="C10:H10" si="0">C11</f>
        <v>862046.22</v>
      </c>
      <c r="D10" s="79">
        <f t="shared" si="0"/>
        <v>914575.89</v>
      </c>
      <c r="E10" s="79">
        <f t="shared" si="0"/>
        <v>928866.06</v>
      </c>
      <c r="F10" s="79">
        <f t="shared" si="0"/>
        <v>985294.62</v>
      </c>
      <c r="G10" s="79">
        <f t="shared" si="0"/>
        <v>895547.76</v>
      </c>
      <c r="H10" s="79">
        <f t="shared" si="0"/>
        <v>904307.46</v>
      </c>
    </row>
    <row r="11" spans="1:13" x14ac:dyDescent="0.25">
      <c r="A11" s="56" t="s">
        <v>64</v>
      </c>
      <c r="B11" s="62">
        <f>B12</f>
        <v>787397.05</v>
      </c>
      <c r="C11" s="62">
        <f t="shared" ref="C11:H11" si="1">C12</f>
        <v>862046.22</v>
      </c>
      <c r="D11" s="62">
        <f t="shared" si="1"/>
        <v>914575.89</v>
      </c>
      <c r="E11" s="62">
        <f t="shared" si="1"/>
        <v>928866.06</v>
      </c>
      <c r="F11" s="62">
        <f t="shared" si="1"/>
        <v>985294.62</v>
      </c>
      <c r="G11" s="62">
        <f t="shared" si="1"/>
        <v>895547.76</v>
      </c>
      <c r="H11" s="62">
        <f t="shared" si="1"/>
        <v>904307.46</v>
      </c>
    </row>
    <row r="12" spans="1:13" x14ac:dyDescent="0.25">
      <c r="A12" s="64" t="s">
        <v>65</v>
      </c>
      <c r="B12" s="24">
        <v>787397.05</v>
      </c>
      <c r="C12" s="24">
        <v>862046.22</v>
      </c>
      <c r="D12" s="24">
        <v>914575.89</v>
      </c>
      <c r="E12" s="24">
        <v>928866.06</v>
      </c>
      <c r="F12" s="24">
        <v>985294.62</v>
      </c>
      <c r="G12" s="24">
        <v>895547.76</v>
      </c>
      <c r="H12" s="24">
        <v>904307.46</v>
      </c>
    </row>
    <row r="13" spans="1:13" x14ac:dyDescent="0.25">
      <c r="A13" s="71" t="s">
        <v>66</v>
      </c>
      <c r="B13" s="80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81">
        <v>0</v>
      </c>
    </row>
    <row r="14" spans="1:13" x14ac:dyDescent="0.25">
      <c r="A14" s="28"/>
      <c r="B14" s="28"/>
      <c r="C14" s="28"/>
      <c r="D14" s="28"/>
      <c r="E14" s="28"/>
      <c r="F14" s="28"/>
      <c r="G14" s="28"/>
      <c r="H14" s="28"/>
    </row>
    <row r="15" spans="1:13" x14ac:dyDescent="0.25">
      <c r="A15" s="28"/>
      <c r="B15" s="28"/>
      <c r="C15" s="28"/>
      <c r="D15" s="28"/>
      <c r="E15" s="28"/>
      <c r="F15" s="28"/>
      <c r="G15" s="28"/>
      <c r="H15" s="28"/>
    </row>
    <row r="16" spans="1:13" x14ac:dyDescent="0.25">
      <c r="A16" s="28" t="s">
        <v>58</v>
      </c>
      <c r="B16" s="28"/>
      <c r="C16" s="28"/>
      <c r="D16" s="28"/>
      <c r="E16" s="28"/>
      <c r="F16" s="28"/>
      <c r="G16" s="28"/>
      <c r="H16" s="28"/>
    </row>
  </sheetData>
  <mergeCells count="4">
    <mergeCell ref="A3:H3"/>
    <mergeCell ref="A5:H5"/>
    <mergeCell ref="A7:H7"/>
    <mergeCell ref="A1:H1"/>
  </mergeCells>
  <pageMargins left="0.7" right="0.7" top="0.75" bottom="0.75" header="0.3" footer="0.3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4"/>
  <sheetViews>
    <sheetView zoomScaleNormal="100" workbookViewId="0">
      <selection activeCell="A2" sqref="A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7.42578125" customWidth="1"/>
    <col min="5" max="11" width="25.28515625" customWidth="1"/>
  </cols>
  <sheetData>
    <row r="1" spans="1:13" ht="42" customHeight="1" x14ac:dyDescent="0.25">
      <c r="A1" s="121" t="s">
        <v>105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8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3" ht="15.75" x14ac:dyDescent="0.25">
      <c r="A3" s="121" t="s">
        <v>31</v>
      </c>
      <c r="B3" s="121"/>
      <c r="C3" s="121"/>
      <c r="D3" s="121"/>
      <c r="E3" s="121"/>
      <c r="F3" s="121"/>
      <c r="G3" s="121"/>
      <c r="H3" s="121"/>
      <c r="I3" s="121"/>
      <c r="J3" s="122"/>
      <c r="K3" s="122"/>
    </row>
    <row r="4" spans="1:13" ht="18.75" x14ac:dyDescent="0.25">
      <c r="A4" s="29"/>
      <c r="B4" s="29"/>
      <c r="C4" s="29"/>
      <c r="D4" s="29"/>
      <c r="E4" s="29"/>
      <c r="F4" s="29"/>
      <c r="G4" s="29"/>
      <c r="H4" s="29"/>
      <c r="I4" s="29"/>
      <c r="J4" s="30"/>
      <c r="K4" s="30"/>
    </row>
    <row r="5" spans="1:13" ht="18" customHeight="1" x14ac:dyDescent="0.25">
      <c r="A5" s="121" t="s">
        <v>27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3" ht="18.75" x14ac:dyDescent="0.25">
      <c r="A6" s="29"/>
      <c r="B6" s="29"/>
      <c r="C6" s="29"/>
      <c r="D6" s="29"/>
      <c r="E6" s="29"/>
      <c r="F6" s="29"/>
      <c r="G6" s="29"/>
      <c r="H6" s="29"/>
      <c r="I6" s="29"/>
      <c r="J6" s="30"/>
      <c r="K6" s="30"/>
    </row>
    <row r="7" spans="1:13" ht="25.5" x14ac:dyDescent="0.25">
      <c r="A7" s="7" t="s">
        <v>14</v>
      </c>
      <c r="B7" s="6" t="s">
        <v>15</v>
      </c>
      <c r="C7" s="6" t="s">
        <v>16</v>
      </c>
      <c r="D7" s="6" t="s">
        <v>52</v>
      </c>
      <c r="E7" s="6" t="s">
        <v>86</v>
      </c>
      <c r="F7" s="7" t="s">
        <v>87</v>
      </c>
      <c r="G7" s="7" t="s">
        <v>88</v>
      </c>
      <c r="H7" s="7" t="s">
        <v>99</v>
      </c>
      <c r="I7" s="7" t="s">
        <v>100</v>
      </c>
      <c r="J7" s="7" t="s">
        <v>89</v>
      </c>
      <c r="K7" s="7" t="s">
        <v>90</v>
      </c>
    </row>
    <row r="8" spans="1:13" ht="25.5" x14ac:dyDescent="0.25">
      <c r="A8" s="54">
        <v>8</v>
      </c>
      <c r="B8" s="54"/>
      <c r="C8" s="54"/>
      <c r="D8" s="54" t="s">
        <v>28</v>
      </c>
      <c r="E8" s="79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</row>
    <row r="9" spans="1:13" x14ac:dyDescent="0.25">
      <c r="A9" s="56"/>
      <c r="B9" s="56">
        <v>84</v>
      </c>
      <c r="C9" s="56"/>
      <c r="D9" s="56" t="s">
        <v>35</v>
      </c>
      <c r="E9" s="62"/>
      <c r="F9" s="26"/>
      <c r="G9" s="26"/>
      <c r="H9" s="26"/>
      <c r="I9" s="26"/>
      <c r="J9" s="26"/>
      <c r="K9" s="26"/>
    </row>
    <row r="10" spans="1:13" x14ac:dyDescent="0.25">
      <c r="A10" s="11"/>
      <c r="B10" s="11"/>
      <c r="C10" s="57">
        <v>81</v>
      </c>
      <c r="D10" s="65" t="s">
        <v>36</v>
      </c>
      <c r="E10" s="24"/>
      <c r="F10" s="20"/>
      <c r="G10" s="20"/>
      <c r="H10" s="20"/>
      <c r="I10" s="20"/>
      <c r="J10" s="20"/>
      <c r="K10" s="20"/>
    </row>
    <row r="11" spans="1:13" ht="25.5" x14ac:dyDescent="0.25">
      <c r="A11" s="68">
        <v>5</v>
      </c>
      <c r="B11" s="68"/>
      <c r="C11" s="68"/>
      <c r="D11" s="69" t="s">
        <v>29</v>
      </c>
      <c r="E11" s="99">
        <v>414.1</v>
      </c>
      <c r="F11" s="55">
        <v>310.57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</row>
    <row r="12" spans="1:13" x14ac:dyDescent="0.25">
      <c r="A12" s="64"/>
      <c r="B12" s="64"/>
      <c r="C12" s="57">
        <v>43</v>
      </c>
      <c r="D12" s="57" t="s">
        <v>59</v>
      </c>
      <c r="E12" s="24"/>
      <c r="F12" s="20"/>
      <c r="G12" s="20"/>
      <c r="H12" s="20"/>
      <c r="I12" s="20"/>
      <c r="J12" s="20"/>
      <c r="K12" s="78"/>
    </row>
    <row r="13" spans="1:13" ht="25.5" x14ac:dyDescent="0.25">
      <c r="A13" s="56"/>
      <c r="B13" s="56">
        <v>54</v>
      </c>
      <c r="C13" s="56"/>
      <c r="D13" s="96" t="s">
        <v>37</v>
      </c>
      <c r="E13" s="62">
        <v>414.1</v>
      </c>
      <c r="F13" s="62">
        <v>310.57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</row>
    <row r="14" spans="1:13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</row>
  </sheetData>
  <mergeCells count="3">
    <mergeCell ref="A3:K3"/>
    <mergeCell ref="A5:K5"/>
    <mergeCell ref="A1:M1"/>
  </mergeCells>
  <pageMargins left="0.7" right="0.7" top="0.75" bottom="0.75" header="0.3" footer="0.3"/>
  <pageSetup paperSize="9" scale="53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3"/>
  <sheetViews>
    <sheetView tabSelected="1" zoomScale="90" zoomScaleNormal="90" workbookViewId="0">
      <selection sqref="A1:L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6.28515625" customWidth="1"/>
    <col min="4" max="4" width="12" customWidth="1"/>
    <col min="5" max="5" width="31.140625" customWidth="1"/>
    <col min="6" max="12" width="25.28515625" customWidth="1"/>
  </cols>
  <sheetData>
    <row r="1" spans="1:12" ht="42" customHeight="1" x14ac:dyDescent="0.25">
      <c r="A1" s="121" t="s">
        <v>105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8.75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30"/>
      <c r="L2" s="30"/>
    </row>
    <row r="3" spans="1:12" ht="18" customHeight="1" x14ac:dyDescent="0.25">
      <c r="A3" s="121" t="s">
        <v>30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8.75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30"/>
      <c r="L4" s="30"/>
    </row>
    <row r="5" spans="1:12" ht="25.5" x14ac:dyDescent="0.25">
      <c r="A5" s="145" t="s">
        <v>32</v>
      </c>
      <c r="B5" s="146"/>
      <c r="C5" s="147"/>
      <c r="D5" s="5" t="s">
        <v>91</v>
      </c>
      <c r="E5" s="6" t="s">
        <v>33</v>
      </c>
      <c r="F5" s="6" t="s">
        <v>86</v>
      </c>
      <c r="G5" s="7" t="s">
        <v>87</v>
      </c>
      <c r="H5" s="7" t="s">
        <v>88</v>
      </c>
      <c r="I5" s="7" t="s">
        <v>99</v>
      </c>
      <c r="J5" s="7" t="s">
        <v>100</v>
      </c>
      <c r="K5" s="7" t="s">
        <v>89</v>
      </c>
      <c r="L5" s="7" t="s">
        <v>90</v>
      </c>
    </row>
    <row r="6" spans="1:12" s="14" customFormat="1" ht="20.100000000000001" customHeight="1" x14ac:dyDescent="0.25">
      <c r="A6" s="148" t="s">
        <v>71</v>
      </c>
      <c r="B6" s="149"/>
      <c r="C6" s="150"/>
      <c r="D6" s="72">
        <v>1024</v>
      </c>
      <c r="E6" s="92"/>
      <c r="F6" s="92"/>
      <c r="G6" s="73"/>
      <c r="H6" s="73"/>
      <c r="I6" s="73"/>
      <c r="J6" s="73"/>
      <c r="K6" s="73"/>
      <c r="L6" s="73"/>
    </row>
    <row r="7" spans="1:12" s="14" customFormat="1" ht="19.5" customHeight="1" x14ac:dyDescent="0.25">
      <c r="A7" s="148" t="s">
        <v>72</v>
      </c>
      <c r="B7" s="149"/>
      <c r="C7" s="150"/>
      <c r="D7" s="72" t="s">
        <v>80</v>
      </c>
      <c r="E7" s="92" t="s">
        <v>79</v>
      </c>
      <c r="F7" s="92"/>
      <c r="G7" s="73"/>
      <c r="H7" s="73"/>
      <c r="I7" s="73"/>
      <c r="J7" s="73"/>
      <c r="K7" s="73"/>
      <c r="L7" s="73"/>
    </row>
    <row r="8" spans="1:12" x14ac:dyDescent="0.25">
      <c r="A8" s="151">
        <v>11</v>
      </c>
      <c r="B8" s="152"/>
      <c r="C8" s="153"/>
      <c r="D8" s="91"/>
      <c r="E8" s="91" t="s">
        <v>18</v>
      </c>
      <c r="F8" s="8"/>
      <c r="G8" s="21"/>
      <c r="H8" s="9"/>
      <c r="I8" s="9"/>
      <c r="J8" s="9"/>
      <c r="K8" s="9"/>
      <c r="L8" s="10"/>
    </row>
    <row r="9" spans="1:12" s="15" customFormat="1" ht="15" customHeight="1" x14ac:dyDescent="0.25">
      <c r="A9" s="86"/>
      <c r="B9" s="87"/>
      <c r="C9" s="88"/>
      <c r="D9" s="88">
        <v>3</v>
      </c>
      <c r="E9" s="88" t="s">
        <v>21</v>
      </c>
      <c r="F9" s="26">
        <f>F10+F11</f>
        <v>40480.450000000004</v>
      </c>
      <c r="G9" s="26">
        <f t="shared" ref="G9:L9" si="0">G10+G11</f>
        <v>41144.049999999996</v>
      </c>
      <c r="H9" s="26">
        <f t="shared" si="0"/>
        <v>41144.160000000003</v>
      </c>
      <c r="I9" s="26">
        <f t="shared" si="0"/>
        <v>42000</v>
      </c>
      <c r="J9" s="26">
        <f t="shared" si="0"/>
        <v>42000</v>
      </c>
      <c r="K9" s="26">
        <f t="shared" si="0"/>
        <v>41144.160000000003</v>
      </c>
      <c r="L9" s="26">
        <f t="shared" si="0"/>
        <v>41144.160000000003</v>
      </c>
    </row>
    <row r="10" spans="1:12" x14ac:dyDescent="0.25">
      <c r="A10" s="142"/>
      <c r="B10" s="143"/>
      <c r="C10" s="144"/>
      <c r="D10" s="102">
        <v>32</v>
      </c>
      <c r="E10" s="100" t="s">
        <v>34</v>
      </c>
      <c r="F10" s="109">
        <v>39710.660000000003</v>
      </c>
      <c r="G10" s="109">
        <v>40427.35</v>
      </c>
      <c r="H10" s="109">
        <v>40414.18</v>
      </c>
      <c r="I10" s="109">
        <v>41270.019999999997</v>
      </c>
      <c r="J10" s="109">
        <v>41000</v>
      </c>
      <c r="K10" s="109">
        <v>40414.18</v>
      </c>
      <c r="L10" s="109">
        <v>40414.18</v>
      </c>
    </row>
    <row r="11" spans="1:12" x14ac:dyDescent="0.25">
      <c r="A11" s="142"/>
      <c r="B11" s="143"/>
      <c r="C11" s="144"/>
      <c r="D11" s="102">
        <v>34</v>
      </c>
      <c r="E11" s="100" t="s">
        <v>54</v>
      </c>
      <c r="F11" s="109">
        <v>769.79</v>
      </c>
      <c r="G11" s="109">
        <v>716.7</v>
      </c>
      <c r="H11" s="109">
        <v>729.98</v>
      </c>
      <c r="I11" s="109">
        <v>729.98</v>
      </c>
      <c r="J11" s="109">
        <v>1000</v>
      </c>
      <c r="K11" s="109">
        <v>729.98</v>
      </c>
      <c r="L11" s="109">
        <v>729.98</v>
      </c>
    </row>
    <row r="12" spans="1:12" s="14" customFormat="1" ht="20.100000000000001" customHeight="1" x14ac:dyDescent="0.25">
      <c r="A12" s="154" t="s">
        <v>71</v>
      </c>
      <c r="B12" s="155"/>
      <c r="C12" s="156"/>
      <c r="D12" s="74">
        <v>1035</v>
      </c>
      <c r="E12" s="89"/>
      <c r="F12" s="24"/>
      <c r="G12" s="20"/>
      <c r="H12" s="20"/>
      <c r="I12" s="20"/>
      <c r="J12" s="20"/>
      <c r="K12" s="20"/>
      <c r="L12" s="20"/>
    </row>
    <row r="13" spans="1:12" s="14" customFormat="1" ht="29.25" customHeight="1" x14ac:dyDescent="0.25">
      <c r="A13" s="154" t="s">
        <v>72</v>
      </c>
      <c r="B13" s="155"/>
      <c r="C13" s="156"/>
      <c r="D13" s="89" t="s">
        <v>81</v>
      </c>
      <c r="E13" s="89" t="s">
        <v>82</v>
      </c>
      <c r="F13" s="24"/>
      <c r="G13" s="20"/>
      <c r="H13" s="20"/>
      <c r="I13" s="20"/>
      <c r="J13" s="20"/>
      <c r="K13" s="20"/>
      <c r="L13" s="20"/>
    </row>
    <row r="14" spans="1:12" ht="16.5" customHeight="1" x14ac:dyDescent="0.25">
      <c r="A14" s="90">
        <v>52</v>
      </c>
      <c r="B14" s="12"/>
      <c r="C14" s="13"/>
      <c r="D14" s="13"/>
      <c r="E14" s="91" t="s">
        <v>67</v>
      </c>
      <c r="F14" s="8"/>
      <c r="G14" s="21"/>
      <c r="H14" s="9"/>
      <c r="I14" s="9"/>
      <c r="J14" s="9"/>
      <c r="K14" s="9"/>
      <c r="L14" s="10"/>
    </row>
    <row r="15" spans="1:12" x14ac:dyDescent="0.25">
      <c r="A15" s="86"/>
      <c r="B15" s="94"/>
      <c r="C15" s="95"/>
      <c r="D15" s="101">
        <v>3</v>
      </c>
      <c r="E15" s="88" t="s">
        <v>21</v>
      </c>
      <c r="F15" s="26">
        <f>F16+F17+F18</f>
        <v>666983.75</v>
      </c>
      <c r="G15" s="26">
        <f t="shared" ref="G15:L15" si="1">G16+G17+G18</f>
        <v>710507.44000000006</v>
      </c>
      <c r="H15" s="26">
        <f t="shared" si="1"/>
        <v>772805.09</v>
      </c>
      <c r="I15" s="26">
        <f t="shared" si="1"/>
        <v>772805.09</v>
      </c>
      <c r="J15" s="26">
        <f t="shared" si="1"/>
        <v>823678.96000000008</v>
      </c>
      <c r="K15" s="26">
        <f t="shared" si="1"/>
        <v>779414.7</v>
      </c>
      <c r="L15" s="26">
        <f t="shared" si="1"/>
        <v>788174.4</v>
      </c>
    </row>
    <row r="16" spans="1:12" x14ac:dyDescent="0.25">
      <c r="A16" s="142"/>
      <c r="B16" s="143"/>
      <c r="C16" s="144"/>
      <c r="D16" s="102">
        <v>31</v>
      </c>
      <c r="E16" s="100" t="s">
        <v>22</v>
      </c>
      <c r="F16" s="109">
        <v>629175</v>
      </c>
      <c r="G16" s="109">
        <v>663181.01</v>
      </c>
      <c r="H16" s="109">
        <v>725993.76</v>
      </c>
      <c r="I16" s="109">
        <v>725993.76</v>
      </c>
      <c r="J16" s="109">
        <v>780014.53</v>
      </c>
      <c r="K16" s="109">
        <v>731236.32</v>
      </c>
      <c r="L16" s="109">
        <v>739929.66</v>
      </c>
    </row>
    <row r="17" spans="1:12" x14ac:dyDescent="0.25">
      <c r="A17" s="142"/>
      <c r="B17" s="143"/>
      <c r="C17" s="144"/>
      <c r="D17" s="102">
        <v>32</v>
      </c>
      <c r="E17" s="100" t="s">
        <v>34</v>
      </c>
      <c r="F17" s="109">
        <v>36636.81</v>
      </c>
      <c r="G17" s="109">
        <v>46818.5</v>
      </c>
      <c r="H17" s="109">
        <v>46811.33</v>
      </c>
      <c r="I17" s="109">
        <v>46811.33</v>
      </c>
      <c r="J17" s="109">
        <v>43664.43</v>
      </c>
      <c r="K17" s="109">
        <v>48178.38</v>
      </c>
      <c r="L17" s="109">
        <v>48244.74</v>
      </c>
    </row>
    <row r="18" spans="1:12" x14ac:dyDescent="0.25">
      <c r="A18" s="157"/>
      <c r="B18" s="158"/>
      <c r="C18" s="159"/>
      <c r="D18" s="102">
        <v>34</v>
      </c>
      <c r="E18" s="100" t="s">
        <v>54</v>
      </c>
      <c r="F18" s="111">
        <v>1171.94</v>
      </c>
      <c r="G18" s="111">
        <v>507.93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</row>
    <row r="19" spans="1:12" ht="25.5" x14ac:dyDescent="0.25">
      <c r="A19" s="160"/>
      <c r="B19" s="161"/>
      <c r="C19" s="162"/>
      <c r="D19" s="88">
        <v>4</v>
      </c>
      <c r="E19" s="88" t="s">
        <v>23</v>
      </c>
      <c r="F19" s="26">
        <f>F20</f>
        <v>530.89</v>
      </c>
      <c r="G19" s="26">
        <f t="shared" ref="G19:L19" si="2">G20</f>
        <v>0</v>
      </c>
      <c r="H19" s="26">
        <f t="shared" si="2"/>
        <v>0</v>
      </c>
      <c r="I19" s="26">
        <f t="shared" si="2"/>
        <v>0</v>
      </c>
      <c r="J19" s="26">
        <f t="shared" si="2"/>
        <v>0</v>
      </c>
      <c r="K19" s="26">
        <f t="shared" si="2"/>
        <v>0</v>
      </c>
      <c r="L19" s="26">
        <f t="shared" si="2"/>
        <v>0</v>
      </c>
    </row>
    <row r="20" spans="1:12" ht="25.5" x14ac:dyDescent="0.25">
      <c r="A20" s="142"/>
      <c r="B20" s="143"/>
      <c r="C20" s="144"/>
      <c r="D20" s="102">
        <v>42</v>
      </c>
      <c r="E20" s="100" t="s">
        <v>50</v>
      </c>
      <c r="F20" s="109">
        <v>530.89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</row>
    <row r="21" spans="1:12" s="14" customFormat="1" ht="20.100000000000001" customHeight="1" x14ac:dyDescent="0.25">
      <c r="A21" s="154" t="s">
        <v>71</v>
      </c>
      <c r="B21" s="155"/>
      <c r="C21" s="156"/>
      <c r="D21" s="74">
        <v>1035</v>
      </c>
      <c r="E21" s="89"/>
      <c r="F21" s="24"/>
      <c r="G21" s="20"/>
      <c r="H21" s="20"/>
      <c r="I21" s="20"/>
      <c r="J21" s="20"/>
      <c r="K21" s="20"/>
      <c r="L21" s="20"/>
    </row>
    <row r="22" spans="1:12" s="14" customFormat="1" ht="20.100000000000001" customHeight="1" x14ac:dyDescent="0.25">
      <c r="A22" s="154" t="s">
        <v>72</v>
      </c>
      <c r="B22" s="155"/>
      <c r="C22" s="156"/>
      <c r="D22" s="89" t="s">
        <v>83</v>
      </c>
      <c r="E22" s="89" t="s">
        <v>73</v>
      </c>
      <c r="F22" s="24"/>
      <c r="G22" s="20"/>
      <c r="H22" s="20"/>
      <c r="I22" s="20"/>
      <c r="J22" s="20"/>
      <c r="K22" s="20"/>
      <c r="L22" s="20"/>
    </row>
    <row r="23" spans="1:12" x14ac:dyDescent="0.25">
      <c r="A23" s="151">
        <v>11</v>
      </c>
      <c r="B23" s="152"/>
      <c r="C23" s="153"/>
      <c r="D23" s="91"/>
      <c r="E23" s="91" t="s">
        <v>18</v>
      </c>
      <c r="F23" s="8"/>
      <c r="G23" s="21"/>
      <c r="H23" s="9"/>
      <c r="I23" s="9"/>
      <c r="J23" s="9"/>
      <c r="K23" s="9"/>
      <c r="L23" s="10"/>
    </row>
    <row r="24" spans="1:12" x14ac:dyDescent="0.25">
      <c r="A24" s="86"/>
      <c r="B24" s="94"/>
      <c r="C24" s="95"/>
      <c r="D24" s="101">
        <v>3</v>
      </c>
      <c r="E24" s="88" t="s">
        <v>21</v>
      </c>
      <c r="F24" s="26">
        <f>F25+F26</f>
        <v>4034.77</v>
      </c>
      <c r="G24" s="26">
        <f t="shared" ref="G24:L24" si="3">G25+G26</f>
        <v>6636.14</v>
      </c>
      <c r="H24" s="26">
        <f t="shared" si="3"/>
        <v>9990.84</v>
      </c>
      <c r="I24" s="26">
        <f t="shared" si="3"/>
        <v>20065.8</v>
      </c>
      <c r="J24" s="26">
        <f t="shared" si="3"/>
        <v>20066.25</v>
      </c>
      <c r="K24" s="26">
        <f t="shared" si="3"/>
        <v>1990.84</v>
      </c>
      <c r="L24" s="26">
        <f t="shared" si="3"/>
        <v>1990.84</v>
      </c>
    </row>
    <row r="25" spans="1:12" x14ac:dyDescent="0.25">
      <c r="A25" s="142"/>
      <c r="B25" s="143"/>
      <c r="C25" s="144"/>
      <c r="D25" s="102">
        <v>32</v>
      </c>
      <c r="E25" s="100" t="s">
        <v>34</v>
      </c>
      <c r="F25" s="109">
        <v>4034.77</v>
      </c>
      <c r="G25" s="109">
        <v>6625.92</v>
      </c>
      <c r="H25" s="109">
        <v>9990.84</v>
      </c>
      <c r="I25" s="109">
        <v>20065.8</v>
      </c>
      <c r="J25" s="109">
        <v>20066.25</v>
      </c>
      <c r="K25" s="109">
        <v>1990.84</v>
      </c>
      <c r="L25" s="109">
        <v>1990.84</v>
      </c>
    </row>
    <row r="26" spans="1:12" x14ac:dyDescent="0.25">
      <c r="A26" s="142"/>
      <c r="B26" s="143"/>
      <c r="C26" s="144"/>
      <c r="D26" s="112">
        <v>34</v>
      </c>
      <c r="E26" s="113" t="s">
        <v>54</v>
      </c>
      <c r="F26" s="114">
        <v>0</v>
      </c>
      <c r="G26" s="114">
        <v>10.220000000000001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</row>
    <row r="27" spans="1:12" x14ac:dyDescent="0.25">
      <c r="A27" s="151">
        <v>31</v>
      </c>
      <c r="B27" s="152"/>
      <c r="C27" s="153"/>
      <c r="D27" s="91"/>
      <c r="E27" s="91" t="s">
        <v>38</v>
      </c>
      <c r="F27" s="8"/>
      <c r="G27" s="21"/>
      <c r="H27" s="9"/>
      <c r="I27" s="9"/>
      <c r="J27" s="9"/>
      <c r="K27" s="9"/>
      <c r="L27" s="10"/>
    </row>
    <row r="28" spans="1:12" x14ac:dyDescent="0.25">
      <c r="A28" s="86"/>
      <c r="B28" s="87"/>
      <c r="C28" s="88"/>
      <c r="D28" s="88">
        <v>3</v>
      </c>
      <c r="E28" s="88" t="s">
        <v>21</v>
      </c>
      <c r="F28" s="26">
        <v>0.66</v>
      </c>
      <c r="G28" s="26">
        <v>0.4</v>
      </c>
      <c r="H28" s="26">
        <v>0.53</v>
      </c>
      <c r="I28" s="26">
        <v>10</v>
      </c>
      <c r="J28" s="26">
        <v>20</v>
      </c>
      <c r="K28" s="26">
        <v>0.53</v>
      </c>
      <c r="L28" s="26">
        <v>0.53</v>
      </c>
    </row>
    <row r="29" spans="1:12" x14ac:dyDescent="0.25">
      <c r="A29" s="157"/>
      <c r="B29" s="158"/>
      <c r="C29" s="159"/>
      <c r="D29" s="102">
        <v>34</v>
      </c>
      <c r="E29" s="100" t="s">
        <v>54</v>
      </c>
      <c r="F29" s="111">
        <v>0.66</v>
      </c>
      <c r="G29" s="109">
        <v>0.4</v>
      </c>
      <c r="H29" s="109">
        <v>0.53</v>
      </c>
      <c r="I29" s="109">
        <v>10</v>
      </c>
      <c r="J29" s="109">
        <v>20</v>
      </c>
      <c r="K29" s="109">
        <v>0.53</v>
      </c>
      <c r="L29" s="109">
        <v>0.53</v>
      </c>
    </row>
    <row r="30" spans="1:12" x14ac:dyDescent="0.25">
      <c r="A30" s="151">
        <v>43</v>
      </c>
      <c r="B30" s="152"/>
      <c r="C30" s="153"/>
      <c r="D30" s="91"/>
      <c r="E30" s="104" t="s">
        <v>53</v>
      </c>
      <c r="F30" s="8"/>
      <c r="G30" s="21"/>
      <c r="H30" s="9"/>
      <c r="I30" s="9"/>
      <c r="J30" s="9"/>
      <c r="K30" s="9"/>
      <c r="L30" s="10"/>
    </row>
    <row r="31" spans="1:12" x14ac:dyDescent="0.25">
      <c r="A31" s="86">
        <v>3</v>
      </c>
      <c r="B31" s="87"/>
      <c r="C31" s="88"/>
      <c r="D31" s="88">
        <v>3</v>
      </c>
      <c r="E31" s="88" t="s">
        <v>21</v>
      </c>
      <c r="F31" s="26">
        <f>SUM(F32:F34)</f>
        <v>55221.19</v>
      </c>
      <c r="G31" s="26">
        <f t="shared" ref="G31:L31" si="4">SUM(G32:G34)</f>
        <v>71564.800000000003</v>
      </c>
      <c r="H31" s="26">
        <f t="shared" si="4"/>
        <v>82071.899999999994</v>
      </c>
      <c r="I31" s="26">
        <f t="shared" si="4"/>
        <v>83377.87999999999</v>
      </c>
      <c r="J31" s="26">
        <f t="shared" si="4"/>
        <v>79004.479999999996</v>
      </c>
      <c r="K31" s="26">
        <f t="shared" si="4"/>
        <v>66892.28</v>
      </c>
      <c r="L31" s="26">
        <f t="shared" si="4"/>
        <v>66892.28</v>
      </c>
    </row>
    <row r="32" spans="1:12" x14ac:dyDescent="0.25">
      <c r="A32" s="142"/>
      <c r="B32" s="143"/>
      <c r="C32" s="144"/>
      <c r="D32" s="102">
        <v>31</v>
      </c>
      <c r="E32" s="100" t="s">
        <v>22</v>
      </c>
      <c r="F32" s="109">
        <v>172.01</v>
      </c>
      <c r="G32" s="109">
        <v>0</v>
      </c>
      <c r="H32" s="109">
        <v>0</v>
      </c>
      <c r="I32" s="109">
        <v>0</v>
      </c>
      <c r="J32" s="109">
        <v>699</v>
      </c>
      <c r="K32" s="109">
        <v>0</v>
      </c>
      <c r="L32" s="109">
        <v>0</v>
      </c>
    </row>
    <row r="33" spans="1:12" x14ac:dyDescent="0.25">
      <c r="A33" s="142"/>
      <c r="B33" s="143"/>
      <c r="C33" s="144"/>
      <c r="D33" s="102">
        <v>32</v>
      </c>
      <c r="E33" s="100" t="s">
        <v>34</v>
      </c>
      <c r="F33" s="109">
        <v>54938.75</v>
      </c>
      <c r="G33" s="109">
        <v>71336.52</v>
      </c>
      <c r="H33" s="109">
        <v>81806.45</v>
      </c>
      <c r="I33" s="109">
        <v>83112.429999999993</v>
      </c>
      <c r="J33" s="109">
        <v>78039.92</v>
      </c>
      <c r="K33" s="109">
        <v>66626.83</v>
      </c>
      <c r="L33" s="109">
        <v>66626.83</v>
      </c>
    </row>
    <row r="34" spans="1:12" x14ac:dyDescent="0.25">
      <c r="A34" s="142"/>
      <c r="B34" s="143"/>
      <c r="C34" s="144"/>
      <c r="D34" s="102">
        <v>34</v>
      </c>
      <c r="E34" s="100" t="s">
        <v>54</v>
      </c>
      <c r="F34" s="109">
        <v>110.43</v>
      </c>
      <c r="G34" s="109">
        <v>228.28</v>
      </c>
      <c r="H34" s="109">
        <v>265.45</v>
      </c>
      <c r="I34" s="109">
        <v>265.45</v>
      </c>
      <c r="J34" s="109">
        <v>265.56</v>
      </c>
      <c r="K34" s="109">
        <v>265.45</v>
      </c>
      <c r="L34" s="109">
        <v>265.45</v>
      </c>
    </row>
    <row r="35" spans="1:12" ht="25.5" x14ac:dyDescent="0.25">
      <c r="A35" s="160"/>
      <c r="B35" s="161"/>
      <c r="C35" s="162"/>
      <c r="D35" s="101">
        <v>4</v>
      </c>
      <c r="E35" s="88" t="s">
        <v>23</v>
      </c>
      <c r="F35" s="26">
        <f>F36</f>
        <v>19514.900000000001</v>
      </c>
      <c r="G35" s="26">
        <f t="shared" ref="G35:L35" si="5">G36</f>
        <v>31994.31</v>
      </c>
      <c r="H35" s="26">
        <f t="shared" si="5"/>
        <v>7963.37</v>
      </c>
      <c r="I35" s="26">
        <f t="shared" si="5"/>
        <v>7963.37</v>
      </c>
      <c r="J35" s="26">
        <f t="shared" si="5"/>
        <v>17881.009999999998</v>
      </c>
      <c r="K35" s="26">
        <f t="shared" si="5"/>
        <v>6105.25</v>
      </c>
      <c r="L35" s="26">
        <f t="shared" si="5"/>
        <v>6105.25</v>
      </c>
    </row>
    <row r="36" spans="1:12" ht="25.5" x14ac:dyDescent="0.25">
      <c r="A36" s="142"/>
      <c r="B36" s="143"/>
      <c r="C36" s="144"/>
      <c r="D36" s="102">
        <v>42</v>
      </c>
      <c r="E36" s="100" t="s">
        <v>50</v>
      </c>
      <c r="F36" s="109">
        <v>19514.900000000001</v>
      </c>
      <c r="G36" s="109">
        <v>31994.31</v>
      </c>
      <c r="H36" s="109">
        <v>7963.37</v>
      </c>
      <c r="I36" s="109">
        <v>7963.37</v>
      </c>
      <c r="J36" s="109">
        <v>17881.009999999998</v>
      </c>
      <c r="K36" s="109">
        <v>6105.25</v>
      </c>
      <c r="L36" s="109">
        <v>6105.25</v>
      </c>
    </row>
    <row r="37" spans="1:12" ht="25.5" x14ac:dyDescent="0.25">
      <c r="A37" s="86"/>
      <c r="B37" s="87"/>
      <c r="C37" s="88"/>
      <c r="D37" s="88">
        <v>5</v>
      </c>
      <c r="E37" s="88" t="s">
        <v>29</v>
      </c>
      <c r="F37" s="26">
        <f>F38</f>
        <v>414.1</v>
      </c>
      <c r="G37" s="26">
        <f t="shared" ref="G37:L37" si="6">G38</f>
        <v>310.57</v>
      </c>
      <c r="H37" s="26">
        <f t="shared" si="6"/>
        <v>0</v>
      </c>
      <c r="I37" s="26">
        <f t="shared" si="6"/>
        <v>0</v>
      </c>
      <c r="J37" s="26">
        <f t="shared" si="6"/>
        <v>0</v>
      </c>
      <c r="K37" s="26">
        <f t="shared" si="6"/>
        <v>0</v>
      </c>
      <c r="L37" s="26">
        <f t="shared" si="6"/>
        <v>0</v>
      </c>
    </row>
    <row r="38" spans="1:12" ht="25.5" x14ac:dyDescent="0.25">
      <c r="A38" s="142"/>
      <c r="B38" s="143"/>
      <c r="C38" s="144"/>
      <c r="D38" s="102">
        <v>54</v>
      </c>
      <c r="E38" s="115" t="s">
        <v>37</v>
      </c>
      <c r="F38" s="109">
        <v>414.1</v>
      </c>
      <c r="G38" s="109">
        <v>310.57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</row>
    <row r="39" spans="1:12" x14ac:dyDescent="0.25">
      <c r="A39" s="151">
        <v>61</v>
      </c>
      <c r="B39" s="152"/>
      <c r="C39" s="153"/>
      <c r="D39" s="91"/>
      <c r="E39" s="91" t="s">
        <v>57</v>
      </c>
      <c r="F39" s="8"/>
      <c r="G39" s="21"/>
      <c r="H39" s="9"/>
      <c r="I39" s="9"/>
      <c r="J39" s="9"/>
      <c r="K39" s="9"/>
      <c r="L39" s="10"/>
    </row>
    <row r="40" spans="1:12" x14ac:dyDescent="0.25">
      <c r="A40" s="160"/>
      <c r="B40" s="161"/>
      <c r="C40" s="162"/>
      <c r="D40" s="103">
        <v>3</v>
      </c>
      <c r="E40" s="103" t="s">
        <v>21</v>
      </c>
      <c r="F40" s="26">
        <f>F41</f>
        <v>364.99</v>
      </c>
      <c r="G40" s="26">
        <f t="shared" ref="G40:L40" si="7">G41</f>
        <v>0</v>
      </c>
      <c r="H40" s="26">
        <f t="shared" si="7"/>
        <v>600</v>
      </c>
      <c r="I40" s="26">
        <f t="shared" si="7"/>
        <v>2643.92</v>
      </c>
      <c r="J40" s="26">
        <f t="shared" si="7"/>
        <v>2643.92</v>
      </c>
      <c r="K40" s="26">
        <f t="shared" si="7"/>
        <v>0</v>
      </c>
      <c r="L40" s="26">
        <f t="shared" si="7"/>
        <v>0</v>
      </c>
    </row>
    <row r="41" spans="1:12" x14ac:dyDescent="0.25">
      <c r="A41" s="142"/>
      <c r="B41" s="143"/>
      <c r="C41" s="144"/>
      <c r="D41" s="102">
        <v>32</v>
      </c>
      <c r="E41" s="100" t="s">
        <v>34</v>
      </c>
      <c r="F41" s="109">
        <v>364.99</v>
      </c>
      <c r="G41" s="109">
        <v>0</v>
      </c>
      <c r="H41" s="109">
        <v>600</v>
      </c>
      <c r="I41" s="109">
        <v>2643.92</v>
      </c>
      <c r="J41" s="109">
        <v>2643.92</v>
      </c>
      <c r="K41" s="109">
        <v>0</v>
      </c>
      <c r="L41" s="109">
        <v>0</v>
      </c>
    </row>
    <row r="42" spans="1:12" ht="25.5" x14ac:dyDescent="0.25">
      <c r="A42" s="160"/>
      <c r="B42" s="161"/>
      <c r="C42" s="162"/>
      <c r="D42" s="88">
        <v>4</v>
      </c>
      <c r="E42" s="88" t="s">
        <v>23</v>
      </c>
      <c r="F42" s="26">
        <f>F43</f>
        <v>265.45</v>
      </c>
      <c r="G42" s="26">
        <f t="shared" ref="G42:L42" si="8">G43</f>
        <v>199.08</v>
      </c>
      <c r="H42" s="26">
        <f t="shared" si="8"/>
        <v>0</v>
      </c>
      <c r="I42" s="26">
        <f t="shared" si="8"/>
        <v>0</v>
      </c>
      <c r="J42" s="26">
        <f t="shared" si="8"/>
        <v>0</v>
      </c>
      <c r="K42" s="26">
        <f t="shared" si="8"/>
        <v>0</v>
      </c>
      <c r="L42" s="26">
        <f t="shared" si="8"/>
        <v>0</v>
      </c>
    </row>
    <row r="43" spans="1:12" ht="25.5" x14ac:dyDescent="0.25">
      <c r="A43" s="142"/>
      <c r="B43" s="143"/>
      <c r="C43" s="144"/>
      <c r="D43" s="110">
        <v>42</v>
      </c>
      <c r="E43" s="100" t="s">
        <v>50</v>
      </c>
      <c r="F43" s="109">
        <v>265.45</v>
      </c>
      <c r="G43" s="109">
        <v>199.08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</row>
  </sheetData>
  <mergeCells count="34">
    <mergeCell ref="A33:C33"/>
    <mergeCell ref="A34:C34"/>
    <mergeCell ref="A35:C35"/>
    <mergeCell ref="A42:C42"/>
    <mergeCell ref="A43:C43"/>
    <mergeCell ref="A36:C36"/>
    <mergeCell ref="A38:C38"/>
    <mergeCell ref="A39:C39"/>
    <mergeCell ref="A40:C40"/>
    <mergeCell ref="A41:C41"/>
    <mergeCell ref="A27:C27"/>
    <mergeCell ref="A23:C23"/>
    <mergeCell ref="A25:C25"/>
    <mergeCell ref="A30:C30"/>
    <mergeCell ref="A32:C32"/>
    <mergeCell ref="A29:C29"/>
    <mergeCell ref="A11:C11"/>
    <mergeCell ref="A12:C12"/>
    <mergeCell ref="A13:C13"/>
    <mergeCell ref="A16:C16"/>
    <mergeCell ref="A26:C26"/>
    <mergeCell ref="A18:C18"/>
    <mergeCell ref="A17:C17"/>
    <mergeCell ref="A19:C19"/>
    <mergeCell ref="A20:C20"/>
    <mergeCell ref="A21:C21"/>
    <mergeCell ref="A22:C22"/>
    <mergeCell ref="A10:C10"/>
    <mergeCell ref="A1:L1"/>
    <mergeCell ref="A3:L3"/>
    <mergeCell ref="A5:C5"/>
    <mergeCell ref="A6:C6"/>
    <mergeCell ref="A7:C7"/>
    <mergeCell ref="A8:C8"/>
  </mergeCell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SAŽETAK u EUR</vt:lpstr>
      <vt:lpstr>SAŽETAK u HRK</vt:lpstr>
      <vt:lpstr> Račun prihoda i rashoda u  EUR</vt:lpstr>
      <vt:lpstr>Rash.prema funkc.klas. u EUR</vt:lpstr>
      <vt:lpstr>Račun financiranja u EUR</vt:lpstr>
      <vt:lpstr> POSEBNI DIO u EUR</vt:lpstr>
      <vt:lpstr>' Račun prihoda i rashoda u  EUR'!Podrucje_ispisa</vt:lpstr>
      <vt:lpstr>'Rash.prema funkc.klas. u EUR'!Podrucje_ispisa</vt:lpstr>
      <vt:lpstr>'SAŽETAK u EUR'!Podrucje_ispisa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Tajnica</cp:lastModifiedBy>
  <cp:lastPrinted>2023-10-11T09:07:08Z</cp:lastPrinted>
  <dcterms:created xsi:type="dcterms:W3CDTF">2022-08-12T12:51:27Z</dcterms:created>
  <dcterms:modified xsi:type="dcterms:W3CDTF">2023-11-02T10:42:04Z</dcterms:modified>
</cp:coreProperties>
</file>